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activeX/activeX1.xml" ContentType="application/vnd.ms-office.activeX+xml"/>
  <Override PartName="/xl/activeX/activeX1.bin" ContentType="application/vnd.ms-office.activeX"/>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C81B44CF-E84F-42C4-B3D8-E7B40E1E2A5F}" xr6:coauthVersionLast="47" xr6:coauthVersionMax="47" xr10:uidLastSave="{00000000-0000-0000-0000-000000000000}"/>
  <bookViews>
    <workbookView xWindow="-120" yWindow="-120" windowWidth="29040" windowHeight="15720" xr2:uid="{3818C3EC-B495-4E84-B4DB-87254147F9B8}"/>
  </bookViews>
  <sheets>
    <sheet name="主頁 Main Page" sheetId="70" r:id="rId1"/>
    <sheet name="附件一、付款切結書" sheetId="64" r:id="rId2"/>
    <sheet name="附件二、委託檢測聲明書" sheetId="65" r:id="rId3"/>
    <sheet name="安心資訊平台聲明書(事後申請)" sheetId="66" r:id="rId4"/>
    <sheet name="郵寄地址-中文" sheetId="67" r:id="rId5"/>
    <sheet name="測試項目 Test(s) Required" sheetId="15" state="hidden" r:id="rId6"/>
    <sheet name="彙整資料" sheetId="19" state="hidden" r:id="rId7"/>
  </sheets>
  <externalReferences>
    <externalReference r:id="rId8"/>
  </externalReferences>
  <definedNames>
    <definedName name="_Hlk52786461" localSheetId="4">'郵寄地址-中文'!$B$18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3">'安心資訊平台聲明書(事後申請)'!$B$1:$Z$39</definedName>
    <definedName name="_xlnm.Print_Area" localSheetId="1">'附件一、付款切結書'!$B$1:$AD$35</definedName>
    <definedName name="_xlnm.Print_Area" localSheetId="2">'附件二、委託檢測聲明書'!$B$1:$AD$37</definedName>
    <definedName name="_xlnm.Print_Area" localSheetId="5">'測試項目 Test(s) Required'!$B$1:$AK$4</definedName>
    <definedName name="_xlnm.Print_Area" localSheetId="4">'郵寄地址-中文'!$B$1:$Z$35</definedName>
    <definedName name="test_sum" localSheetId="0">[1]彙整資料!$B$2</definedName>
    <definedName name="Version">彙整資料!$F$3</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70" l="1"/>
  <c r="AR77" i="70"/>
  <c r="AR76" i="70"/>
  <c r="AR75" i="70"/>
  <c r="AR74" i="70"/>
  <c r="AR73" i="70"/>
  <c r="AR72" i="70"/>
  <c r="AR71" i="70"/>
  <c r="AR70" i="70"/>
  <c r="AR69" i="70"/>
  <c r="AR68" i="70"/>
  <c r="AR67" i="70"/>
  <c r="AR66" i="70"/>
  <c r="AR65" i="70"/>
  <c r="AR64" i="70"/>
  <c r="AR63" i="70"/>
  <c r="AR62" i="70"/>
  <c r="AR61" i="70"/>
  <c r="AR60" i="70"/>
  <c r="AR59" i="70"/>
  <c r="AR58" i="70"/>
  <c r="AR57" i="70"/>
  <c r="AR56" i="70"/>
  <c r="AR55" i="70"/>
  <c r="A37" i="70"/>
  <c r="AK36" i="70" a="1"/>
  <c r="AK36" i="70" s="1"/>
  <c r="AK35" i="70" a="1"/>
  <c r="AK35" i="70" s="1"/>
  <c r="AK34" i="70" a="1"/>
  <c r="AK34" i="70" s="1"/>
  <c r="AK33" i="70" a="1"/>
  <c r="AK33" i="70" s="1"/>
  <c r="A33" i="70"/>
  <c r="U28" i="70"/>
  <c r="AK20" i="70" a="1"/>
  <c r="AK20" i="70" s="1"/>
  <c r="AC19" i="70"/>
  <c r="AK17" i="70" a="1"/>
  <c r="AK17" i="70" s="1"/>
  <c r="D16" i="70"/>
  <c r="A16" i="70"/>
  <c r="AK10" i="70" a="1"/>
  <c r="AK10" i="70" s="1"/>
  <c r="AK9" i="70" a="1"/>
  <c r="AK9" i="70" s="1"/>
  <c r="A9" i="70"/>
  <c r="AK6" i="70" a="1"/>
  <c r="AK6" i="70" s="1"/>
  <c r="AK4" i="70" a="1"/>
  <c r="AK4" i="70" s="1"/>
  <c r="D51" i="70"/>
  <c r="AK3" i="70" a="1"/>
  <c r="AK3" i="70" s="1"/>
  <c r="B2" i="19"/>
  <c r="AY3" i="15"/>
  <c r="AK26" i="70" l="1"/>
  <c r="AK28" i="70"/>
  <c r="AY1" i="15"/>
  <c r="AY2" i="15" s="1" a="1"/>
  <c r="AY2" i="15" s="1"/>
  <c r="B4" i="15"/>
  <c r="AP3" i="15" l="1"/>
  <c r="AM3" i="15"/>
  <c r="CK3" i="15" l="1"/>
  <c r="AN3" i="15" l="1"/>
  <c r="AP4" i="15"/>
  <c r="AM4" i="15"/>
  <c r="AN4" i="15"/>
  <c r="AK3" i="15"/>
  <c r="AR4" i="15" l="1"/>
  <c r="AQ4" i="15"/>
  <c r="AR3" i="15"/>
  <c r="AQ3" i="15"/>
  <c r="AT3" i="15" s="1"/>
  <c r="AT4" i="15" l="1"/>
  <c r="D2"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197D41E4-5211-4765-9B08-A8FFFEA10E12}">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<sst xmlns="http://schemas.openxmlformats.org/spreadsheetml/2006/main" count="438" uniqueCount="401">
  <si>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</si>
  <si>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</si>
  <si>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</si>
  <si>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</si>
  <si>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</si>
  <si>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</si>
  <si>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</si>
  <si>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</si>
  <si>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</si>
  <si>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</si>
  <si>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</si>
  <si>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</si>
  <si>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</si>
  <si>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</si>
  <si>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</si>
  <si>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</si>
  <si>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</si>
  <si>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</si>
  <si>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</si>
  <si>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</si>
  <si>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</si>
  <si>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</si>
  <si>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</si>
  <si>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</si>
  <si>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</si>
  <si>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</si>
  <si>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</si>
  <si>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</si>
  <si>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</si>
  <si>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</si>
  <si>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</si>
  <si>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</si>
  <si>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</si>
  <si>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</si>
  <si>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</si>
  <si>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</si>
  <si>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</si>
  <si>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</si>
  <si>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</si>
  <si>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</si>
  <si>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</si>
  <si>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</si>
  <si>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</si>
  <si>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</si>
  <si>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</si>
  <si>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</si>
  <si>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</si>
  <si>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</si>
  <si>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</si>
  <si>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</si>
  <si>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</si>
  <si>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</si>
  <si>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</si>
  <si>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</si>
  <si>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</si>
  <si>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</si>
  <si>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</si>
  <si>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</si>
  <si>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</si>
  <si>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</si>
  <si>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</si>
  <si>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</si>
  <si>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</si>
  <si>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</si>
  <si>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</si>
  <si>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</si>
  <si>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</si>
  <si>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</si>
  <si>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</si>
  <si>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</si>
  <si>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</si>
  <si>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</si>
  <si>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</si>
  <si>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</si>
  <si>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</si>
  <si>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</si>
  <si>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</si>
  <si>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</si>
  <si>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</si>
  <si>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</si>
  <si>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</si>
  <si>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</si>
  <si>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</si>
  <si>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</si>
  <si>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</si>
  <si>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</si>
  <si>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</si>
  <si>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</si>
  <si>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</si>
  <si>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</si>
  <si>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</si>
  <si>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</si>
  <si>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</si>
  <si>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</si>
  <si>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</si>
  <si>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</si>
  <si>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t xml:space="preserve">超微量工業安全實驗室委託試驗申請書- 化粧品 Ultra Trace and Industrial Safety Hygiene Laboratory Application Form - Cosmetics </t>
    <phoneticPr fontId="10" type="noConversion"/>
  </si>
  <si>
    <t>版次Version：</t>
    <phoneticPr fontId="10" type="noConversion"/>
  </si>
  <si>
    <t>發行日期Issued Date：</t>
    <phoneticPr fontId="10" type="noConversion"/>
  </si>
  <si>
    <t>2023.09.15</t>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</si>
  <si>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</si>
  <si>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醫療器材委託實驗項目 (Medical Device Test(s)Required)：</t>
    <phoneticPr fontId="10" type="noConversion"/>
  </si>
  <si>
    <t>層級</t>
    <phoneticPr fontId="10" type="noConversion"/>
  </si>
  <si>
    <t>群組1</t>
    <phoneticPr fontId="10" type="noConversion"/>
  </si>
  <si>
    <t xml:space="preserve">(5) 其他測項Others item (未在列表請自行填寫) :      </t>
    <phoneticPr fontId="10" type="noConversion"/>
  </si>
  <si>
    <t>※ 項目前有標示The item is preceded by a marked ★符號表示為認證項目 ★ symbol indicating that it is a certified project. #表示為外部服務項目# stands for subcontract.</t>
    <phoneticPr fontId="10" type="noConversion"/>
  </si>
  <si>
    <t>顯示內容</t>
    <phoneticPr fontId="10" type="noConversion"/>
  </si>
  <si>
    <t>顯示篩選</t>
    <phoneticPr fontId="10" type="noConversion"/>
  </si>
  <si>
    <t>其他</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</si>
  <si>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</si>
  <si>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</si>
  <si>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</si>
  <si>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</si>
  <si>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</si>
  <si>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</si>
  <si>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</si>
  <si>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</si>
  <si>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</si>
  <si>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</si>
  <si>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</si>
  <si>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</si>
  <si>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</si>
  <si>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</si>
  <si>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</si>
  <si>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</si>
  <si>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</si>
  <si>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</si>
  <si>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</si>
  <si>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</si>
  <si>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</si>
  <si>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</si>
  <si>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</si>
  <si>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超微量工業安全實驗室委託試驗申請書- 通用</t>
    <phoneticPr fontId="10" type="noConversion"/>
  </si>
  <si>
    <t>Ultra Trace and Industrial Safety Hygiene Laboratory Application Form - General</t>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</si>
  <si>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</si>
  <si>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</si>
  <si>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</si>
  <si>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</si>
  <si>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</si>
  <si>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</si>
  <si>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</si>
  <si>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</si>
  <si>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</si>
  <si>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群組6-1</t>
    <phoneticPr fontId="10" type="noConversion"/>
  </si>
  <si>
    <t>(1) 其他測項Others item (未在列表請自行填寫) :</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</si>
  <si>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</si>
  <si>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</si>
  <si>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</si>
  <si>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</si>
  <si>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</si>
  <si>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</si>
  <si>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</si>
  <si>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</si>
  <si>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</si>
  <si>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</si>
  <si>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</si>
  <si>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</si>
  <si>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</si>
  <si>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</si>
  <si>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</si>
  <si>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</si>
  <si>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</si>
  <si>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</si>
  <si>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</si>
  <si>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</si>
  <si>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</si>
  <si>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</si>
  <si>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</si>
  <si>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</si>
  <si>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</si>
  <si>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</si>
  <si>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</si>
  <si>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</si>
  <si>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</si>
  <si>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</si>
  <si>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</si>
  <si>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</si>
  <si>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</si>
  <si>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</si>
  <si>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</si>
  <si>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</si>
  <si>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</si>
  <si>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</si>
  <si>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</si>
  <si>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</si>
  <si>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</si>
  <si>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</si>
  <si>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</si>
  <si>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</si>
  <si>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</si>
  <si>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</si>
  <si>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</si>
  <si>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</si>
  <si>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</si>
  <si>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</si>
  <si>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</si>
  <si>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</si>
  <si>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</si>
  <si>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</si>
  <si>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</si>
  <si>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</si>
  <si>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</si>
  <si>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</si>
  <si>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</si>
  <si>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</si>
  <si>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</si>
  <si>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</si>
  <si>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</si>
  <si>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</si>
  <si>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</si>
  <si>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</si>
  <si>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</si>
  <si>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</si>
  <si>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</si>
  <si>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</si>
  <si>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</si>
  <si>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</si>
  <si>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</si>
  <si>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</si>
  <si>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</si>
  <si>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</si>
  <si>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</si>
  <si>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</si>
  <si>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</si>
  <si>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</si>
  <si>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</si>
  <si>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</si>
  <si>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</si>
  <si>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</si>
  <si>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</si>
  <si>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</si>
  <si>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</si>
  <si>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</si>
  <si>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</si>
  <si>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</si>
  <si>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</si>
  <si>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</si>
  <si>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</si>
  <si>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</si>
  <si>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</si>
  <si>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</si>
  <si>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</si>
  <si>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</si>
  <si>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</si>
  <si>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</si>
  <si>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</si>
  <si>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</si>
  <si>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</si>
  <si>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</si>
  <si>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</si>
  <si>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</si>
  <si>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</si>
  <si>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</si>
  <si>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</si>
  <si>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</si>
  <si>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</si>
  <si>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</si>
  <si>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</si>
  <si>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</si>
  <si>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</si>
  <si>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</si>
  <si>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</si>
  <si>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</si>
  <si>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</si>
  <si>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</si>
  <si>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</si>
  <si>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</si>
  <si>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</si>
  <si>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</si>
  <si>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</si>
  <si>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</si>
  <si>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</si>
  <si>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</si>
  <si>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</si>
  <si>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</si>
  <si>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</si>
  <si>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</si>
  <si>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</si>
  <si>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</si>
  <si>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</si>
  <si>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</si>
  <si>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</si>
  <si>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</si>
  <si>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</si>
  <si>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</si>
  <si>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</si>
  <si>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</si>
  <si>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</si>
  <si>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</si>
  <si>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</si>
  <si>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</si>
  <si>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</si>
  <si>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</si>
  <si>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</si>
  <si>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</si>
  <si>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</si>
  <si>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r>
      <rPr>
        <sz val="10"/>
        <color rgb="FF000000"/>
        <rFont val="Microsoft JhengHei"/>
        <family val="2"/>
        <charset val="136"/>
      </rPr>
      <t>同發票廠商</t>
    </r>
    <r>
      <rPr>
        <sz val="10"/>
        <color rgb="FF000000"/>
        <rFont val="Arial"/>
        <family val="2"/>
      </rPr>
      <t>As Invoice company</t>
    </r>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</si>
  <si>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</si>
  <si>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t>By SGS</t>
    <phoneticPr fontId="10" type="noConversion"/>
  </si>
  <si>
    <r>
      <t>SGS</t>
    </r>
    <r>
      <rPr>
        <b/>
        <sz val="10"/>
        <color theme="1"/>
        <rFont val="微軟正黑體"/>
        <family val="2"/>
        <charset val="136"/>
      </rPr>
      <t>填寫</t>
    </r>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</si>
  <si>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</si>
  <si>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</si>
  <si>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</si>
  <si>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</si>
  <si>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</si>
  <si>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</si>
  <si>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</si>
  <si>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</si>
  <si>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</si>
  <si>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t>實驗項目 (Test Required)：</t>
    <phoneticPr fontId="10" type="noConversion"/>
  </si>
  <si>
    <t>Test Required</t>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</si>
  <si>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</si>
  <si>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</si>
  <si>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0" type="noConversion"/>
  </si>
  <si>
    <r>
      <t>超微量工業安全實驗室</t>
    </r>
    <r>
      <rPr>
        <u/>
        <sz val="20"/>
        <color theme="1"/>
        <rFont val="Arial"/>
        <family val="2"/>
      </rPr>
      <t xml:space="preserve">               </t>
    </r>
    <r>
      <rPr>
        <sz val="20"/>
        <color theme="1"/>
        <rFont val="標楷體"/>
        <family val="4"/>
        <charset val="136"/>
      </rPr>
      <t>收</t>
    </r>
  </si>
  <si>
    <t>Tel : 04- 2359-1515  #1500~1502/1505</t>
    <phoneticPr fontId="10" type="noConversion"/>
  </si>
  <si>
    <t>Tel : 07-3012121#4804/4805/4809</t>
    <phoneticPr fontId="10" type="noConversion"/>
  </si>
  <si>
    <t>公司中文名稱</t>
    <phoneticPr fontId="10" type="noConversion"/>
  </si>
  <si>
    <t>公司英文名稱</t>
    <phoneticPr fontId="10" type="noConversion"/>
  </si>
  <si>
    <t>台灣檢驗科技股份有限公司-健康產業服務</t>
    <phoneticPr fontId="10" type="noConversion"/>
  </si>
  <si>
    <t>SGS Taiwan Ltd. - Health Industry Services</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</si>
  <si>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</si>
  <si>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</si>
  <si>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</si>
  <si>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</si>
  <si>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</si>
  <si>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</si>
  <si>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</si>
  <si>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</si>
  <si>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</si>
  <si>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</si>
  <si>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</si>
  <si>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</si>
  <si>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</si>
  <si>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</si>
  <si>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</si>
  <si>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</si>
  <si>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</si>
  <si>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</si>
  <si>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</si>
  <si>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</si>
  <si>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</si>
  <si>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</si>
  <si>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</si>
  <si>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</si>
  <si>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</si>
  <si>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</si>
  <si>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</si>
  <si>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</si>
  <si>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</si>
  <si>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</si>
  <si>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</si>
  <si>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</si>
  <si>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</si>
  <si>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</si>
  <si>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</si>
  <si>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</si>
  <si>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</si>
  <si>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</si>
  <si>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</si>
  <si>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</si>
  <si>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</si>
  <si>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</si>
  <si>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</si>
  <si>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</si>
  <si>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</si>
  <si>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</si>
  <si>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</si>
  <si>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</si>
  <si>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</si>
  <si>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</si>
  <si>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</si>
  <si>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</si>
  <si>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</si>
  <si>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</si>
  <si>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</si>
  <si>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</si>
  <si>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</si>
  <si>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</si>
  <si>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</si>
  <si>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</si>
  <si>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</si>
  <si>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</si>
  <si>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</si>
  <si>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</si>
  <si>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</si>
  <si>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</si>
  <si>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 xml:space="preserve"> </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</si>
  <si>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</si>
  <si>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</si>
  <si>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</si>
  <si>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</si>
  <si>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</si>
  <si>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</si>
  <si>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</si>
  <si>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</si>
  <si>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</si>
  <si>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</si>
  <si>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</si>
  <si>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t>2026.03.02</t>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</si>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</sst>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4">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b/>
      <sz val="9"/>
      <color theme="1"/>
      <name val="Arial"/>
      <family val="2"/>
      <charset val="136"/>
    </font>
    <font>
      <sz val="20"/>
      <color theme="1"/>
      <name val="Arial"/>
      <family val="2"/>
    </font>
    <font>
      <sz val="20"/>
      <color theme="1"/>
      <name val="標楷體"/>
      <family val="4"/>
      <charset val="136"/>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b/>
      <sz val="10"/>
      <name val="Arial"/>
      <family val="2"/>
      <charset val="136"/>
    </font>
    <font>
      <sz val="11"/>
      <color rgb="FFFFFF00"/>
      <name val="新細明體"/>
      <family val="2"/>
      <charset val="136"/>
      <scheme val="minor"/>
    </font>
    <font>
      <sz val="11"/>
      <color theme="0"/>
      <name val="新細明體"/>
      <family val="2"/>
      <charset val="136"/>
      <scheme val="minor"/>
    </font>
    <font>
      <b/>
      <sz val="11"/>
      <color theme="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b/>
      <u/>
      <sz val="12"/>
      <color rgb="FFFFFF00"/>
      <name val="微軟正黑體"/>
      <family val="2"/>
      <charset val="136"/>
    </font>
    <font>
      <b/>
      <u/>
      <sz val="16"/>
      <color rgb="FFFFFF00"/>
      <name val="微軟正黑體"/>
      <family val="2"/>
      <charset val="136"/>
    </font>
    <font>
      <u/>
      <sz val="20"/>
      <color theme="1"/>
      <name val="Arial"/>
      <family val="2"/>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b/>
      <vertAlign val="superscript"/>
      <sz val="9"/>
      <color rgb="FFFF0000"/>
      <name val="微軟正黑體"/>
      <family val="2"/>
      <charset val="136"/>
    </font>
    <font>
      <b/>
      <vertAlign val="superscript"/>
      <sz val="8"/>
      <color rgb="FFFF0000"/>
      <name val="微軟正黑體"/>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sz val="10"/>
      <name val="微軟正黑體"/>
      <family val="2"/>
      <charset val="136"/>
    </font>
    <font>
      <b/>
      <sz val="9"/>
      <color rgb="FF000000"/>
      <name val="Arial"/>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9">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s>
  <borders count="126">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69" fillId="0" borderId="0" applyNumberFormat="0" applyFill="0" applyBorder="0" applyAlignment="0" applyProtection="0">
      <alignment vertical="center"/>
    </xf>
    <xf numFmtId="0" fontId="26" fillId="0" borderId="0">
      <alignment vertical="center"/>
    </xf>
    <xf numFmtId="0" fontId="58" fillId="0" borderId="0" applyNumberFormat="0" applyFill="0" applyBorder="0" applyAlignment="0" applyProtection="0">
      <alignment vertical="center"/>
    </xf>
  </cellStyleXfs>
  <cellXfs count="736">
    <xf numFmtId="0" fontId="0" fillId="0" borderId="0" xfId="0">
      <alignment vertical="center"/>
    </xf>
    <xf numFmtId="0" fontId="105" fillId="3" borderId="77" xfId="0" applyFont="1" applyFill="1" applyBorder="1" applyAlignment="1">
      <alignment horizontal="left" vertical="center" shrinkToFit="1"/>
    </xf>
    <xf numFmtId="0" fontId="0" fillId="0" borderId="0" xfId="0" applyAlignment="1">
      <alignment horizontal="center" vertical="center"/>
    </xf>
    <xf numFmtId="0" fontId="11" fillId="0" borderId="0" xfId="0" applyFont="1">
      <alignment vertical="center"/>
    </xf>
    <xf numFmtId="0" fontId="39" fillId="0" borderId="0" xfId="0" applyFont="1">
      <alignment vertical="center"/>
    </xf>
    <xf numFmtId="0" fontId="35" fillId="0" borderId="0" xfId="0" applyFont="1">
      <alignment vertical="center"/>
    </xf>
    <xf numFmtId="0" fontId="37" fillId="0" borderId="0" xfId="0" applyFont="1">
      <alignment vertical="center"/>
    </xf>
    <xf numFmtId="0" fontId="36" fillId="0" borderId="0" xfId="0" applyFont="1">
      <alignment vertical="center"/>
    </xf>
    <xf numFmtId="0" fontId="6" fillId="0" borderId="0" xfId="0" applyFont="1">
      <alignment vertical="center"/>
    </xf>
    <xf numFmtId="0" fontId="9" fillId="0" borderId="0" xfId="0" applyFont="1">
      <alignment vertical="center"/>
    </xf>
    <xf numFmtId="0" fontId="38" fillId="0" borderId="0" xfId="0" applyFont="1" applyAlignment="1">
      <alignment vertical="center" wrapText="1"/>
    </xf>
    <xf numFmtId="0" fontId="5" fillId="0" borderId="0" xfId="0" applyFont="1">
      <alignment vertical="center"/>
    </xf>
    <xf numFmtId="0" fontId="34" fillId="0" borderId="0" xfId="0" applyFont="1">
      <alignment vertical="center"/>
    </xf>
    <xf numFmtId="0" fontId="33" fillId="0" borderId="0" xfId="0" applyFont="1">
      <alignment vertical="center"/>
    </xf>
    <xf numFmtId="0" fontId="3" fillId="0" borderId="0" xfId="0" applyFont="1">
      <alignment vertical="center"/>
    </xf>
    <xf numFmtId="0" fontId="47" fillId="0" borderId="0" xfId="0" applyFont="1">
      <alignment vertical="center"/>
    </xf>
    <xf numFmtId="0" fontId="11" fillId="0" borderId="0" xfId="0" applyFont="1" applyAlignment="1">
      <alignment vertical="center" wrapText="1"/>
    </xf>
    <xf numFmtId="0" fontId="0" fillId="0" borderId="0" xfId="0" applyAlignment="1">
      <alignment vertical="center" wrapText="1"/>
    </xf>
    <xf numFmtId="0" fontId="75" fillId="2" borderId="0" xfId="0" applyFont="1" applyFill="1" applyProtection="1">
      <alignment vertical="center"/>
      <protection locked="0"/>
    </xf>
    <xf numFmtId="0" fontId="48" fillId="0" borderId="15" xfId="0" applyFont="1" applyBorder="1" applyProtection="1">
      <alignment vertical="center"/>
      <protection locked="0"/>
    </xf>
    <xf numFmtId="0" fontId="11" fillId="0" borderId="0" xfId="0" applyFont="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10" xfId="0" applyFont="1" applyBorder="1" applyAlignment="1" applyProtection="1">
      <alignment vertical="center" wrapText="1"/>
      <protection locked="0"/>
    </xf>
    <xf numFmtId="0" fontId="11" fillId="0" borderId="26" xfId="0" applyFont="1" applyBorder="1" applyAlignment="1" applyProtection="1">
      <alignment vertical="center" wrapText="1"/>
      <protection locked="0"/>
    </xf>
    <xf numFmtId="0" fontId="11" fillId="0" borderId="7" xfId="0" applyFont="1" applyBorder="1" applyAlignment="1" applyProtection="1">
      <alignment vertical="center" wrapText="1"/>
      <protection locked="0"/>
    </xf>
    <xf numFmtId="0" fontId="11" fillId="0" borderId="0" xfId="0" applyFont="1" applyProtection="1">
      <alignment vertical="center"/>
      <protection locked="0"/>
    </xf>
    <xf numFmtId="0" fontId="0" fillId="0" borderId="0" xfId="0"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wrapText="1"/>
      <protection locked="0"/>
    </xf>
    <xf numFmtId="0" fontId="71" fillId="0" borderId="0" xfId="0" applyFont="1" applyAlignment="1" applyProtection="1">
      <alignment vertical="center" wrapText="1"/>
      <protection locked="0"/>
    </xf>
    <xf numFmtId="0" fontId="25" fillId="3" borderId="0" xfId="0" applyFont="1" applyFill="1">
      <alignment vertical="center"/>
    </xf>
    <xf numFmtId="0" fontId="32" fillId="0" borderId="0" xfId="0" applyFont="1">
      <alignment vertical="center"/>
    </xf>
    <xf numFmtId="14" fontId="32" fillId="0" borderId="0" xfId="0" applyNumberFormat="1" applyFont="1">
      <alignment vertical="center"/>
    </xf>
    <xf numFmtId="0" fontId="11" fillId="0" borderId="0" xfId="0" applyFont="1" applyAlignment="1" applyProtection="1">
      <alignment horizontal="left" vertical="center" wrapText="1"/>
      <protection locked="0"/>
    </xf>
    <xf numFmtId="0" fontId="13" fillId="0" borderId="0" xfId="0" applyFont="1" applyAlignment="1" applyProtection="1">
      <alignment horizontal="center" vertical="center" wrapText="1"/>
      <protection locked="0"/>
    </xf>
    <xf numFmtId="0" fontId="54" fillId="0" borderId="0" xfId="0" applyFont="1" applyAlignment="1" applyProtection="1">
      <alignment horizontal="center" vertical="center"/>
      <protection locked="0"/>
    </xf>
    <xf numFmtId="0" fontId="84" fillId="0" borderId="0" xfId="0" applyFont="1" applyProtection="1">
      <alignment vertical="center"/>
      <protection locked="0"/>
    </xf>
    <xf numFmtId="0" fontId="13" fillId="0" borderId="0" xfId="0" applyFont="1" applyAlignment="1" applyProtection="1">
      <alignment horizontal="center" vertical="center"/>
      <protection locked="0"/>
    </xf>
    <xf numFmtId="49" fontId="13" fillId="0" borderId="0" xfId="0" applyNumberFormat="1" applyFont="1" applyAlignment="1" applyProtection="1">
      <alignment horizontal="center" vertical="center"/>
      <protection locked="0"/>
    </xf>
    <xf numFmtId="0" fontId="70" fillId="0" borderId="0" xfId="0" applyFont="1" applyAlignment="1" applyProtection="1">
      <alignment vertical="top"/>
      <protection locked="0"/>
    </xf>
    <xf numFmtId="0" fontId="69" fillId="0" borderId="0" xfId="1" applyProtection="1">
      <alignment vertical="center"/>
      <protection locked="0"/>
    </xf>
    <xf numFmtId="0" fontId="70" fillId="0" borderId="0" xfId="1" applyFont="1" applyAlignment="1" applyProtection="1">
      <alignment vertical="top" wrapText="1"/>
      <protection locked="0"/>
    </xf>
    <xf numFmtId="0" fontId="70" fillId="0" borderId="0" xfId="1" applyFont="1" applyAlignment="1" applyProtection="1">
      <alignment vertical="top"/>
      <protection locked="0"/>
    </xf>
    <xf numFmtId="0" fontId="0" fillId="3" borderId="0" xfId="0" applyFill="1">
      <alignment vertical="center"/>
    </xf>
    <xf numFmtId="0" fontId="52"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6" fillId="3" borderId="0" xfId="0" applyFont="1" applyFill="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7"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1"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1"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89" fillId="5" borderId="8" xfId="0" applyFont="1" applyFill="1" applyBorder="1" applyAlignment="1" applyProtection="1">
      <alignment vertical="center" textRotation="255"/>
      <protection locked="0"/>
    </xf>
    <xf numFmtId="0" fontId="88" fillId="3" borderId="46" xfId="0" applyFont="1" applyFill="1" applyBorder="1" applyAlignment="1" applyProtection="1">
      <alignment vertical="top"/>
      <protection locked="0"/>
    </xf>
    <xf numFmtId="0" fontId="88"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7" fillId="0" borderId="8" xfId="0" applyNumberFormat="1" applyFont="1" applyBorder="1" applyAlignment="1" applyProtection="1">
      <alignment vertical="top"/>
      <protection locked="0"/>
    </xf>
    <xf numFmtId="176" fontId="77" fillId="0" borderId="0" xfId="0" applyNumberFormat="1" applyFont="1" applyAlignment="1" applyProtection="1">
      <alignment vertical="top"/>
      <protection locked="0"/>
    </xf>
    <xf numFmtId="176" fontId="77" fillId="0" borderId="24" xfId="0" applyNumberFormat="1" applyFont="1" applyBorder="1" applyAlignment="1" applyProtection="1">
      <alignment vertical="top"/>
      <protection locked="0"/>
    </xf>
    <xf numFmtId="49" fontId="82" fillId="0" borderId="8" xfId="0" applyNumberFormat="1" applyFont="1" applyBorder="1" applyAlignment="1" applyProtection="1">
      <alignment vertical="top"/>
      <protection locked="0"/>
    </xf>
    <xf numFmtId="49" fontId="82" fillId="0" borderId="0" xfId="0" applyNumberFormat="1" applyFont="1" applyAlignment="1" applyProtection="1">
      <alignment vertical="top"/>
      <protection locked="0"/>
    </xf>
    <xf numFmtId="49" fontId="82"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2" fillId="0" borderId="12" xfId="0" applyNumberFormat="1" applyFont="1" applyBorder="1" applyAlignment="1" applyProtection="1">
      <alignment vertical="top"/>
      <protection locked="0"/>
    </xf>
    <xf numFmtId="49" fontId="82" fillId="0" borderId="10" xfId="0" applyNumberFormat="1" applyFont="1" applyBorder="1" applyAlignment="1" applyProtection="1">
      <alignment vertical="top"/>
      <protection locked="0"/>
    </xf>
    <xf numFmtId="49" fontId="82"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2" fillId="3" borderId="0" xfId="0" applyFont="1" applyFill="1" applyAlignment="1" applyProtection="1">
      <alignment vertical="top"/>
      <protection locked="0"/>
    </xf>
    <xf numFmtId="0" fontId="73"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1" fillId="3" borderId="20" xfId="0" applyFont="1" applyFill="1" applyBorder="1" applyAlignment="1" applyProtection="1">
      <alignment vertical="center" textRotation="255"/>
      <protection locked="0"/>
    </xf>
    <xf numFmtId="0" fontId="31" fillId="3" borderId="3" xfId="0" applyFont="1" applyFill="1" applyBorder="1" applyAlignment="1" applyProtection="1">
      <alignment vertical="center" textRotation="180"/>
      <protection locked="0"/>
    </xf>
    <xf numFmtId="0" fontId="31" fillId="3" borderId="21" xfId="0" applyFont="1" applyFill="1" applyBorder="1" applyAlignment="1" applyProtection="1">
      <alignment vertical="center" textRotation="255"/>
      <protection locked="0"/>
    </xf>
    <xf numFmtId="0" fontId="31" fillId="3" borderId="27" xfId="0" applyFont="1" applyFill="1" applyBorder="1" applyAlignment="1" applyProtection="1">
      <alignment vertical="center" textRotation="180"/>
      <protection locked="0"/>
    </xf>
    <xf numFmtId="0" fontId="0" fillId="0" borderId="0" xfId="0" applyBorder="1">
      <alignment vertical="center"/>
    </xf>
    <xf numFmtId="0" fontId="76" fillId="0" borderId="0" xfId="0" applyFont="1">
      <alignment vertical="center"/>
    </xf>
    <xf numFmtId="0" fontId="98" fillId="0" borderId="0" xfId="0" applyFont="1">
      <alignment vertical="center"/>
    </xf>
    <xf numFmtId="0" fontId="11" fillId="0" borderId="0" xfId="0" applyFont="1" applyBorder="1" applyAlignment="1">
      <alignment vertical="center" wrapText="1"/>
    </xf>
    <xf numFmtId="0" fontId="11" fillId="0" borderId="0" xfId="0" applyFont="1" applyBorder="1" applyAlignment="1" applyProtection="1">
      <alignment vertical="center" wrapText="1"/>
      <protection locked="0"/>
    </xf>
    <xf numFmtId="0" fontId="75" fillId="2" borderId="24" xfId="0" applyFont="1" applyFill="1" applyBorder="1">
      <alignment vertical="center"/>
    </xf>
    <xf numFmtId="0" fontId="48" fillId="0" borderId="25" xfId="0" applyFont="1" applyBorder="1">
      <alignment vertical="center"/>
    </xf>
    <xf numFmtId="0" fontId="92" fillId="3" borderId="8" xfId="0" applyFont="1" applyFill="1" applyBorder="1" applyAlignment="1">
      <alignment horizontal="center" vertical="center" shrinkToFit="1"/>
    </xf>
    <xf numFmtId="0" fontId="104" fillId="3" borderId="54" xfId="0" applyFont="1" applyFill="1" applyBorder="1" applyAlignment="1">
      <alignment vertical="center" shrinkToFit="1"/>
    </xf>
    <xf numFmtId="0" fontId="104" fillId="3" borderId="44" xfId="0" applyFont="1" applyFill="1" applyBorder="1" applyAlignment="1">
      <alignment vertical="center" shrinkToFit="1"/>
    </xf>
    <xf numFmtId="0" fontId="104" fillId="3" borderId="39" xfId="0" applyFont="1" applyFill="1" applyBorder="1" applyAlignment="1">
      <alignment vertical="center" shrinkToFit="1"/>
    </xf>
    <xf numFmtId="0" fontId="80" fillId="3" borderId="44" xfId="0" applyFont="1" applyFill="1" applyBorder="1" applyAlignment="1">
      <alignment vertical="center" shrinkToFit="1"/>
    </xf>
    <xf numFmtId="0" fontId="104" fillId="3" borderId="76" xfId="0" applyFont="1" applyFill="1" applyBorder="1" applyAlignment="1">
      <alignment vertical="center" shrinkToFit="1"/>
    </xf>
    <xf numFmtId="0" fontId="7" fillId="3" borderId="30" xfId="0" applyFont="1" applyFill="1" applyBorder="1" applyAlignment="1">
      <alignment vertical="center" shrinkToFit="1"/>
    </xf>
    <xf numFmtId="0" fontId="5" fillId="3" borderId="0" xfId="0" applyFont="1" applyFill="1" applyAlignment="1">
      <alignment vertical="center" wrapText="1"/>
    </xf>
    <xf numFmtId="0" fontId="5" fillId="3" borderId="24" xfId="0" applyFont="1" applyFill="1" applyBorder="1" applyAlignment="1">
      <alignment vertical="center" wrapText="1"/>
    </xf>
    <xf numFmtId="0" fontId="92"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2" fillId="3" borderId="29" xfId="0" applyNumberFormat="1" applyFont="1" applyFill="1" applyBorder="1" applyProtection="1">
      <alignment vertical="center"/>
      <protection locked="0"/>
    </xf>
    <xf numFmtId="49" fontId="82" fillId="3" borderId="54" xfId="0" applyNumberFormat="1" applyFont="1" applyFill="1" applyBorder="1" applyProtection="1">
      <alignment vertical="center"/>
      <protection locked="0"/>
    </xf>
    <xf numFmtId="49" fontId="82"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2" fillId="3" borderId="60" xfId="0" applyNumberFormat="1" applyFont="1" applyFill="1" applyBorder="1" applyProtection="1">
      <alignment vertical="center"/>
      <protection locked="0"/>
    </xf>
    <xf numFmtId="49" fontId="63" fillId="3" borderId="50" xfId="0" applyNumberFormat="1" applyFont="1" applyFill="1" applyBorder="1" applyProtection="1">
      <alignment vertical="center"/>
      <protection locked="0"/>
    </xf>
    <xf numFmtId="49" fontId="63" fillId="3" borderId="51" xfId="0" applyNumberFormat="1" applyFont="1" applyFill="1" applyBorder="1" applyProtection="1">
      <alignment vertical="center"/>
      <protection locked="0"/>
    </xf>
    <xf numFmtId="49" fontId="63" fillId="3" borderId="56" xfId="0" applyNumberFormat="1" applyFont="1" applyFill="1" applyBorder="1" applyProtection="1">
      <alignment vertical="center"/>
      <protection locked="0"/>
    </xf>
    <xf numFmtId="49" fontId="82" fillId="3" borderId="66" xfId="0" applyNumberFormat="1" applyFont="1" applyFill="1" applyBorder="1" applyProtection="1">
      <alignment vertical="center"/>
      <protection locked="0"/>
    </xf>
    <xf numFmtId="49" fontId="82" fillId="3" borderId="51" xfId="0" applyNumberFormat="1" applyFont="1" applyFill="1" applyBorder="1" applyProtection="1">
      <alignment vertical="center"/>
      <protection locked="0"/>
    </xf>
    <xf numFmtId="49" fontId="82" fillId="3" borderId="52" xfId="0" applyNumberFormat="1" applyFont="1" applyFill="1" applyBorder="1" applyProtection="1">
      <alignment vertical="center"/>
      <protection locked="0"/>
    </xf>
    <xf numFmtId="49" fontId="63" fillId="3" borderId="53" xfId="0" applyNumberFormat="1" applyFont="1" applyFill="1" applyBorder="1" applyProtection="1">
      <alignment vertical="center"/>
      <protection locked="0"/>
    </xf>
    <xf numFmtId="49" fontId="63" fillId="3" borderId="54" xfId="0" applyNumberFormat="1" applyFont="1" applyFill="1" applyBorder="1" applyProtection="1">
      <alignment vertical="center"/>
      <protection locked="0"/>
    </xf>
    <xf numFmtId="49" fontId="63" fillId="3" borderId="30" xfId="0" applyNumberFormat="1" applyFont="1" applyFill="1" applyBorder="1" applyProtection="1">
      <alignment vertical="center"/>
      <protection locked="0"/>
    </xf>
    <xf numFmtId="49" fontId="82" fillId="3" borderId="55" xfId="0" applyNumberFormat="1" applyFont="1" applyFill="1" applyBorder="1" applyProtection="1">
      <alignment vertical="center"/>
      <protection locked="0"/>
    </xf>
    <xf numFmtId="49" fontId="63" fillId="3" borderId="15" xfId="0" applyNumberFormat="1" applyFont="1" applyFill="1" applyBorder="1" applyProtection="1">
      <alignment vertical="center"/>
      <protection locked="0"/>
    </xf>
    <xf numFmtId="49" fontId="63" fillId="3" borderId="0" xfId="0" applyNumberFormat="1" applyFont="1" applyFill="1" applyProtection="1">
      <alignment vertical="center"/>
      <protection locked="0"/>
    </xf>
    <xf numFmtId="49" fontId="63"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7" fillId="3" borderId="45" xfId="0" applyNumberFormat="1" applyFont="1" applyFill="1" applyBorder="1" applyProtection="1">
      <alignment vertical="center"/>
      <protection locked="0"/>
    </xf>
    <xf numFmtId="49" fontId="63" fillId="3" borderId="46" xfId="0" applyNumberFormat="1" applyFont="1" applyFill="1" applyBorder="1" applyProtection="1">
      <alignment vertical="center"/>
      <protection locked="0"/>
    </xf>
    <xf numFmtId="49" fontId="63" fillId="3" borderId="47" xfId="0" applyNumberFormat="1" applyFont="1" applyFill="1" applyBorder="1" applyProtection="1">
      <alignment vertical="center"/>
      <protection locked="0"/>
    </xf>
    <xf numFmtId="0" fontId="53" fillId="3" borderId="93" xfId="0" applyFont="1" applyFill="1" applyBorder="1" applyAlignment="1">
      <alignment vertical="center" shrinkToFit="1"/>
    </xf>
    <xf numFmtId="0" fontId="53" fillId="3" borderId="34" xfId="0" applyFont="1" applyFill="1" applyBorder="1" applyAlignment="1">
      <alignment vertical="center" shrinkToFit="1"/>
    </xf>
    <xf numFmtId="0" fontId="53"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3"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2" fillId="3" borderId="44" xfId="0" applyNumberFormat="1" applyFont="1" applyFill="1" applyBorder="1" applyProtection="1">
      <alignment vertical="center"/>
      <protection locked="0"/>
    </xf>
    <xf numFmtId="49" fontId="82" fillId="3" borderId="43" xfId="0" applyNumberFormat="1" applyFont="1" applyFill="1" applyBorder="1" applyProtection="1">
      <alignment vertical="center"/>
      <protection locked="0"/>
    </xf>
    <xf numFmtId="49" fontId="64" fillId="3" borderId="45" xfId="0" applyNumberFormat="1" applyFont="1" applyFill="1" applyBorder="1" applyProtection="1">
      <alignment vertical="center"/>
      <protection locked="0"/>
    </xf>
    <xf numFmtId="49" fontId="64" fillId="3" borderId="46" xfId="0" applyNumberFormat="1" applyFont="1" applyFill="1" applyBorder="1" applyProtection="1">
      <alignment vertical="center"/>
      <protection locked="0"/>
    </xf>
    <xf numFmtId="49" fontId="64" fillId="3" borderId="47" xfId="0" applyNumberFormat="1" applyFont="1" applyFill="1" applyBorder="1" applyProtection="1">
      <alignment vertical="center"/>
      <protection locked="0"/>
    </xf>
    <xf numFmtId="49" fontId="64" fillId="4" borderId="68" xfId="0" applyNumberFormat="1" applyFont="1" applyFill="1" applyBorder="1" applyProtection="1">
      <alignment vertical="center"/>
      <protection locked="0"/>
    </xf>
    <xf numFmtId="49" fontId="64" fillId="4" borderId="69" xfId="0" applyNumberFormat="1" applyFont="1" applyFill="1" applyBorder="1" applyProtection="1">
      <alignment vertical="center"/>
      <protection locked="0"/>
    </xf>
    <xf numFmtId="49" fontId="64"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2"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2"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2" fillId="3" borderId="63" xfId="0" applyNumberFormat="1" applyFont="1" applyFill="1" applyBorder="1" applyProtection="1">
      <alignment vertical="center"/>
      <protection locked="0"/>
    </xf>
    <xf numFmtId="49" fontId="82" fillId="3" borderId="64" xfId="0" applyNumberFormat="1" applyFont="1" applyFill="1" applyBorder="1" applyProtection="1">
      <alignment vertical="center"/>
      <protection locked="0"/>
    </xf>
    <xf numFmtId="49" fontId="82"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2" fillId="3" borderId="65" xfId="0" applyNumberFormat="1" applyFont="1" applyFill="1" applyBorder="1" applyProtection="1">
      <alignment vertical="center"/>
      <protection locked="0"/>
    </xf>
    <xf numFmtId="0" fontId="53" fillId="3" borderId="11" xfId="0" applyFont="1" applyFill="1" applyBorder="1" applyProtection="1">
      <alignment vertical="center"/>
      <protection locked="0"/>
    </xf>
    <xf numFmtId="0" fontId="68"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90"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2"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5"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1" fillId="3" borderId="72" xfId="0" applyFont="1" applyFill="1" applyBorder="1" applyProtection="1">
      <alignment vertical="center"/>
      <protection locked="0"/>
    </xf>
    <xf numFmtId="0" fontId="64" fillId="3" borderId="34" xfId="0" applyFont="1" applyFill="1" applyBorder="1" applyProtection="1">
      <alignment vertical="center"/>
      <protection locked="0"/>
    </xf>
    <xf numFmtId="0" fontId="64"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3" fillId="3" borderId="29" xfId="0" applyFont="1" applyFill="1" applyBorder="1" applyProtection="1">
      <alignment vertical="center"/>
      <protection locked="0"/>
    </xf>
    <xf numFmtId="0" fontId="64" fillId="3" borderId="54" xfId="0" applyFont="1" applyFill="1" applyBorder="1" applyProtection="1">
      <alignment vertical="center"/>
      <protection locked="0"/>
    </xf>
    <xf numFmtId="0" fontId="64"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3"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2"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2" fillId="3" borderId="37" xfId="0" applyNumberFormat="1" applyFont="1" applyFill="1" applyBorder="1" applyProtection="1">
      <alignment vertical="center"/>
      <protection locked="0"/>
    </xf>
    <xf numFmtId="0" fontId="90"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1"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2"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1"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1"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1"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2"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5"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6" fillId="3" borderId="34" xfId="0" applyFont="1" applyFill="1" applyBorder="1">
      <alignment vertical="center"/>
    </xf>
    <xf numFmtId="0" fontId="66"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2" fillId="3" borderId="94" xfId="0" applyNumberFormat="1" applyFont="1" applyFill="1" applyBorder="1" applyProtection="1">
      <alignment vertical="center"/>
      <protection locked="0"/>
    </xf>
    <xf numFmtId="0" fontId="85" fillId="3" borderId="45" xfId="0" applyFont="1" applyFill="1" applyBorder="1" applyProtection="1">
      <alignment vertical="center"/>
      <protection locked="0"/>
    </xf>
    <xf numFmtId="0" fontId="85" fillId="3" borderId="46" xfId="0" applyFont="1" applyFill="1" applyBorder="1" applyProtection="1">
      <alignment vertical="center"/>
      <protection locked="0"/>
    </xf>
    <xf numFmtId="0" fontId="85" fillId="4" borderId="25" xfId="0" applyFont="1" applyFill="1" applyBorder="1" applyProtection="1">
      <alignment vertical="center"/>
      <protection locked="0"/>
    </xf>
    <xf numFmtId="0" fontId="85" fillId="4" borderId="10" xfId="0" applyFont="1" applyFill="1" applyBorder="1" applyProtection="1">
      <alignment vertical="center"/>
      <protection locked="0"/>
    </xf>
    <xf numFmtId="0" fontId="85"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3" fillId="3" borderId="83" xfId="0" applyFont="1" applyFill="1" applyBorder="1" applyProtection="1">
      <alignment vertical="center"/>
      <protection locked="0"/>
    </xf>
    <xf numFmtId="0" fontId="83" fillId="3" borderId="64" xfId="0" applyFont="1" applyFill="1" applyBorder="1" applyProtection="1">
      <alignment vertical="center"/>
      <protection locked="0"/>
    </xf>
    <xf numFmtId="0" fontId="83" fillId="3" borderId="67" xfId="0" applyFont="1" applyFill="1" applyBorder="1" applyProtection="1">
      <alignment vertical="center"/>
      <protection locked="0"/>
    </xf>
    <xf numFmtId="0" fontId="79" fillId="3" borderId="63" xfId="0" applyFont="1" applyFill="1" applyBorder="1" applyProtection="1">
      <alignment vertical="center"/>
      <protection locked="0"/>
    </xf>
    <xf numFmtId="0" fontId="79"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53" fillId="3" borderId="54" xfId="0" applyFont="1" applyFill="1" applyBorder="1" applyProtection="1">
      <alignment vertical="center"/>
      <protection locked="0"/>
    </xf>
    <xf numFmtId="0" fontId="81"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53"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3"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53" fillId="3" borderId="76" xfId="0" applyFont="1" applyFill="1" applyBorder="1" applyProtection="1">
      <alignment vertical="center"/>
      <protection locked="0"/>
    </xf>
    <xf numFmtId="0" fontId="66"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3"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7"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80" fillId="3" borderId="105" xfId="0" applyFont="1" applyFill="1" applyBorder="1" applyProtection="1">
      <alignment vertical="center"/>
      <protection locked="0"/>
    </xf>
    <xf numFmtId="0" fontId="99"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2" fillId="3" borderId="0" xfId="0" applyFont="1" applyFill="1" applyAlignment="1" applyProtection="1">
      <alignment vertical="center" shrinkToFit="1"/>
      <protection locked="0"/>
    </xf>
    <xf numFmtId="0" fontId="22" fillId="3" borderId="0" xfId="0" applyFont="1" applyFill="1">
      <alignment vertical="center"/>
    </xf>
    <xf numFmtId="0" fontId="82" fillId="3" borderId="3" xfId="0" applyFont="1" applyFill="1" applyBorder="1" applyAlignment="1" applyProtection="1">
      <alignment vertical="center" shrinkToFit="1"/>
      <protection locked="0"/>
    </xf>
    <xf numFmtId="0" fontId="114" fillId="0" borderId="0" xfId="0" applyFont="1" applyAlignment="1" applyProtection="1">
      <alignment horizontal="right" vertical="center" wrapText="1"/>
      <protection locked="0"/>
    </xf>
    <xf numFmtId="0" fontId="115" fillId="0" borderId="0" xfId="0" applyFont="1" applyAlignment="1" applyProtection="1">
      <alignment vertical="center" wrapText="1"/>
      <protection locked="0"/>
    </xf>
    <xf numFmtId="0" fontId="106" fillId="0" borderId="0" xfId="3" applyFont="1" applyAlignment="1" applyProtection="1">
      <alignment horizontal="right" vertical="center"/>
      <protection locked="0"/>
    </xf>
    <xf numFmtId="0" fontId="53" fillId="3" borderId="17" xfId="0" applyFont="1" applyFill="1" applyBorder="1">
      <alignment vertical="center"/>
    </xf>
    <xf numFmtId="0" fontId="65" fillId="3" borderId="118" xfId="0" applyFont="1" applyFill="1" applyBorder="1">
      <alignment vertical="center"/>
    </xf>
    <xf numFmtId="0" fontId="15" fillId="0" borderId="0" xfId="0" applyFont="1" applyAlignment="1" applyProtection="1">
      <alignment vertical="center" wrapText="1" shrinkToFit="1"/>
      <protection locked="0"/>
    </xf>
    <xf numFmtId="0" fontId="80"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80" fillId="3" borderId="78" xfId="0" applyFont="1" applyFill="1" applyBorder="1" applyAlignment="1">
      <alignment vertical="center" shrinkToFit="1"/>
    </xf>
    <xf numFmtId="0" fontId="104" fillId="3" borderId="18" xfId="0" applyFont="1" applyFill="1" applyBorder="1" applyAlignment="1">
      <alignment vertical="center" shrinkToFit="1"/>
    </xf>
    <xf numFmtId="0" fontId="101" fillId="3" borderId="100" xfId="0" applyFont="1" applyFill="1" applyBorder="1" applyAlignment="1" applyProtection="1">
      <alignment vertical="center" shrinkToFit="1"/>
      <protection locked="0"/>
    </xf>
    <xf numFmtId="0" fontId="99" fillId="0" borderId="0" xfId="0" applyFont="1">
      <alignment vertical="center"/>
    </xf>
    <xf numFmtId="0" fontId="129" fillId="0" borderId="0" xfId="0" applyFont="1" applyAlignment="1">
      <alignment vertical="center" wrapText="1"/>
    </xf>
    <xf numFmtId="0" fontId="107" fillId="0" borderId="0" xfId="3" applyFont="1" applyProtection="1">
      <alignment vertical="center"/>
    </xf>
    <xf numFmtId="0" fontId="106" fillId="0" borderId="0" xfId="3" applyFont="1" applyAlignment="1" applyProtection="1">
      <alignment vertical="center" wrapText="1"/>
    </xf>
    <xf numFmtId="49" fontId="32" fillId="0" borderId="0" xfId="0" quotePrefix="1" applyNumberFormat="1" applyFont="1">
      <alignment vertical="center"/>
    </xf>
    <xf numFmtId="0" fontId="134" fillId="0" borderId="0" xfId="0" applyFont="1" applyAlignment="1" applyProtection="1">
      <alignment vertical="center" wrapText="1"/>
      <protection locked="0"/>
    </xf>
    <xf numFmtId="0" fontId="136" fillId="0" borderId="0" xfId="3" applyFont="1" applyAlignment="1" applyProtection="1">
      <alignment vertical="center" wrapText="1"/>
    </xf>
    <xf numFmtId="0" fontId="99" fillId="0" borderId="15" xfId="0" applyFont="1" applyBorder="1">
      <alignment vertical="center"/>
    </xf>
    <xf numFmtId="0" fontId="137" fillId="0" borderId="0" xfId="3" applyFont="1" applyAlignment="1" applyProtection="1">
      <alignment horizontal="right" vertical="center"/>
      <protection locked="0"/>
    </xf>
    <xf numFmtId="0" fontId="140" fillId="3" borderId="0" xfId="0" applyFont="1" applyFill="1">
      <alignment vertical="center"/>
    </xf>
    <xf numFmtId="0" fontId="141" fillId="3" borderId="0" xfId="0" applyFont="1" applyFill="1" applyProtection="1">
      <alignment vertical="center"/>
      <protection locked="0"/>
    </xf>
    <xf numFmtId="0" fontId="142" fillId="3" borderId="0" xfId="0" applyFont="1" applyFill="1">
      <alignment vertical="center"/>
    </xf>
    <xf numFmtId="49" fontId="32" fillId="0" borderId="0" xfId="0" applyNumberFormat="1" applyFont="1">
      <alignment vertical="center"/>
    </xf>
    <xf numFmtId="0" fontId="10" fillId="0" borderId="0" xfId="0" applyFont="1">
      <alignment vertical="center"/>
    </xf>
    <xf numFmtId="0" fontId="25" fillId="3" borderId="0" xfId="0" applyFont="1" applyFill="1" applyAlignment="1" applyProtection="1">
      <alignment vertical="top" shrinkToFit="1"/>
      <protection locked="0"/>
    </xf>
    <xf numFmtId="0" fontId="57" fillId="3" borderId="54" xfId="0" applyFont="1" applyFill="1" applyBorder="1" applyAlignment="1">
      <alignment horizontal="left" vertical="center" shrinkToFit="1"/>
    </xf>
    <xf numFmtId="0" fontId="18" fillId="3" borderId="34" xfId="0" applyFont="1" applyFill="1" applyBorder="1" applyAlignment="1">
      <alignment vertical="center" wrapText="1"/>
    </xf>
    <xf numFmtId="0" fontId="49" fillId="3" borderId="0" xfId="0" applyFont="1" applyFill="1" applyAlignment="1">
      <alignment horizontal="center" vertical="center"/>
    </xf>
    <xf numFmtId="0" fontId="140" fillId="3" borderId="0" xfId="0" applyFont="1" applyFill="1" applyAlignment="1">
      <alignment horizontal="left" vertical="center"/>
    </xf>
    <xf numFmtId="0" fontId="52" fillId="3" borderId="0" xfId="0" applyFont="1" applyFill="1" applyAlignment="1">
      <alignment horizontal="left" vertical="center"/>
    </xf>
    <xf numFmtId="0" fontId="50" fillId="3" borderId="0" xfId="0" applyFont="1" applyFill="1" applyAlignment="1">
      <alignment horizontal="left" vertical="center"/>
    </xf>
    <xf numFmtId="0" fontId="52" fillId="3" borderId="0" xfId="0" applyFont="1" applyFill="1" applyAlignment="1">
      <alignment horizontal="left" vertical="center"/>
    </xf>
    <xf numFmtId="0" fontId="49" fillId="3" borderId="0" xfId="0" applyFont="1" applyFill="1" applyAlignment="1">
      <alignment horizontal="center" vertical="center"/>
    </xf>
    <xf numFmtId="0" fontId="140" fillId="3" borderId="0" xfId="0" applyFont="1" applyFill="1" applyAlignment="1">
      <alignment horizontal="left" vertical="center"/>
    </xf>
    <xf numFmtId="0" fontId="43" fillId="3" borderId="0" xfId="0" applyFont="1" applyFill="1">
      <alignment vertical="center"/>
    </xf>
    <xf numFmtId="0" fontId="162" fillId="0" borderId="34" xfId="0" applyFont="1" applyBorder="1" applyAlignment="1">
      <alignment vertical="center" shrinkToFit="1"/>
    </xf>
    <xf numFmtId="0" fontId="162" fillId="0" borderId="54" xfId="0" applyFont="1" applyBorder="1" applyAlignment="1">
      <alignment vertical="center" shrinkToFit="1"/>
    </xf>
    <xf numFmtId="0" fontId="17" fillId="0" borderId="54" xfId="0" applyFont="1" applyBorder="1" applyAlignment="1">
      <alignment vertical="center" shrinkToFit="1"/>
    </xf>
    <xf numFmtId="0" fontId="18" fillId="8" borderId="101" xfId="0" applyFont="1" applyFill="1" applyBorder="1" applyAlignment="1">
      <alignment horizontal="right" vertical="center"/>
    </xf>
    <xf numFmtId="0" fontId="65"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8" borderId="93" xfId="0" applyFont="1" applyFill="1" applyBorder="1" applyAlignment="1">
      <alignment horizontal="right" vertical="center"/>
    </xf>
    <xf numFmtId="0" fontId="18" fillId="8" borderId="30" xfId="0" applyFont="1" applyFill="1" applyBorder="1" applyAlignment="1">
      <alignment horizontal="right" vertical="center"/>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05"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80" fillId="3" borderId="73" xfId="0" applyFont="1" applyFill="1" applyBorder="1" applyAlignment="1" applyProtection="1">
      <alignment horizontal="left" vertical="center" shrinkToFit="1"/>
      <protection locked="0"/>
    </xf>
    <xf numFmtId="0" fontId="80" fillId="3" borderId="18" xfId="0" applyFont="1" applyFill="1" applyBorder="1" applyAlignment="1" applyProtection="1">
      <alignment horizontal="left" vertical="center" shrinkToFit="1"/>
      <protection locked="0"/>
    </xf>
    <xf numFmtId="0" fontId="80" fillId="3" borderId="19" xfId="0" applyFont="1" applyFill="1" applyBorder="1" applyAlignment="1" applyProtection="1">
      <alignment horizontal="left" vertical="center" shrinkToFit="1"/>
      <protection locked="0"/>
    </xf>
    <xf numFmtId="0" fontId="157"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7"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13" xfId="0" applyFont="1" applyFill="1" applyBorder="1" applyAlignment="1">
      <alignment horizontal="center" vertical="center" textRotation="180" shrinkToFit="1"/>
    </xf>
    <xf numFmtId="0" fontId="12" fillId="3" borderId="108"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02" fillId="3" borderId="115" xfId="0" applyFont="1" applyFill="1" applyBorder="1" applyAlignment="1">
      <alignment horizontal="left" vertical="center" shrinkToFit="1"/>
    </xf>
    <xf numFmtId="0" fontId="80" fillId="3" borderId="115" xfId="0" applyFont="1" applyFill="1" applyBorder="1" applyAlignment="1">
      <alignment horizontal="left" vertical="center" shrinkToFit="1"/>
    </xf>
    <xf numFmtId="0" fontId="80" fillId="3" borderId="117"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05"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80" fillId="3" borderId="29" xfId="0" applyFont="1" applyFill="1" applyBorder="1" applyAlignment="1" applyProtection="1">
      <alignment horizontal="left" vertical="center" shrinkToFit="1"/>
      <protection locked="0"/>
    </xf>
    <xf numFmtId="0" fontId="80" fillId="3" borderId="54" xfId="0" applyFont="1" applyFill="1" applyBorder="1" applyAlignment="1" applyProtection="1">
      <alignment horizontal="left" vertical="center" shrinkToFit="1"/>
      <protection locked="0"/>
    </xf>
    <xf numFmtId="0" fontId="80"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95" fillId="3" borderId="0" xfId="0" applyFont="1" applyFill="1" applyAlignment="1">
      <alignment horizontal="left" vertical="top" wrapText="1"/>
    </xf>
    <xf numFmtId="0" fontId="72" fillId="3" borderId="0" xfId="0" applyFont="1" applyFill="1" applyAlignment="1">
      <alignment horizontal="left" vertical="top" wrapText="1"/>
    </xf>
    <xf numFmtId="0" fontId="72" fillId="3" borderId="108" xfId="0" applyFont="1" applyFill="1" applyBorder="1" applyAlignment="1">
      <alignment horizontal="left" vertical="top" wrapText="1"/>
    </xf>
    <xf numFmtId="0" fontId="145" fillId="6" borderId="107" xfId="0" applyFont="1" applyFill="1" applyBorder="1" applyAlignment="1">
      <alignment horizontal="center" vertical="center" textRotation="255" shrinkToFit="1"/>
    </xf>
    <xf numFmtId="0" fontId="20" fillId="6" borderId="20" xfId="0" applyFont="1" applyFill="1" applyBorder="1" applyAlignment="1">
      <alignment horizontal="center" vertical="center" textRotation="255" shrinkToFit="1"/>
    </xf>
    <xf numFmtId="0" fontId="20" fillId="6" borderId="21" xfId="0" applyFont="1" applyFill="1" applyBorder="1" applyAlignment="1">
      <alignment horizontal="center" vertical="center" textRotation="255" shrinkToFit="1"/>
    </xf>
    <xf numFmtId="0" fontId="20" fillId="6" borderId="113" xfId="0" applyFont="1" applyFill="1" applyBorder="1" applyAlignment="1">
      <alignment horizontal="center" vertical="center" textRotation="180" shrinkToFit="1"/>
    </xf>
    <xf numFmtId="0" fontId="20" fillId="6" borderId="108" xfId="0" applyFont="1" applyFill="1" applyBorder="1" applyAlignment="1">
      <alignment horizontal="center" vertical="center" textRotation="180" shrinkToFit="1"/>
    </xf>
    <xf numFmtId="0" fontId="20" fillId="6" borderId="19" xfId="0" applyFont="1" applyFill="1" applyBorder="1" applyAlignment="1">
      <alignment horizontal="center" vertical="center" textRotation="180" shrinkToFit="1"/>
    </xf>
    <xf numFmtId="0" fontId="156" fillId="3" borderId="107"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1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3" fillId="3" borderId="124" xfId="0" applyFont="1" applyFill="1" applyBorder="1" applyAlignment="1">
      <alignment horizontal="left" vertical="center"/>
    </xf>
    <xf numFmtId="0" fontId="83" fillId="3" borderId="110" xfId="0" applyFont="1" applyFill="1" applyBorder="1" applyAlignment="1">
      <alignment horizontal="left" vertical="center"/>
    </xf>
    <xf numFmtId="0" fontId="83" fillId="3" borderId="111" xfId="0" applyFont="1" applyFill="1" applyBorder="1" applyAlignment="1">
      <alignment horizontal="left" vertical="center"/>
    </xf>
    <xf numFmtId="0" fontId="79" fillId="3" borderId="109" xfId="0" applyFont="1" applyFill="1" applyBorder="1" applyAlignment="1" applyProtection="1">
      <alignment horizontal="left" vertical="center" shrinkToFit="1"/>
      <protection locked="0"/>
    </xf>
    <xf numFmtId="0" fontId="79" fillId="3" borderId="110" xfId="0" applyFont="1" applyFill="1" applyBorder="1" applyAlignment="1" applyProtection="1">
      <alignment horizontal="left" vertical="center" shrinkToFit="1"/>
      <protection locked="0"/>
    </xf>
    <xf numFmtId="0" fontId="79" fillId="3" borderId="112" xfId="0" applyFont="1" applyFill="1" applyBorder="1" applyAlignment="1" applyProtection="1">
      <alignment horizontal="left" vertical="center" shrinkToFit="1"/>
      <protection locked="0"/>
    </xf>
    <xf numFmtId="0" fontId="73" fillId="3" borderId="0" xfId="3" applyFont="1" applyFill="1" applyBorder="1" applyAlignment="1" applyProtection="1">
      <alignment horizontal="left" vertical="top" wrapText="1"/>
    </xf>
    <xf numFmtId="0" fontId="72" fillId="3" borderId="0" xfId="0" applyFont="1" applyFill="1" applyAlignment="1">
      <alignment horizontal="center" vertical="top" wrapText="1"/>
    </xf>
    <xf numFmtId="0" fontId="72" fillId="3" borderId="108" xfId="0" applyFont="1" applyFill="1" applyBorder="1" applyAlignment="1">
      <alignment horizontal="center" vertical="top" wrapText="1"/>
    </xf>
    <xf numFmtId="0" fontId="101" fillId="0" borderId="0" xfId="0" applyFont="1" applyAlignment="1" applyProtection="1">
      <alignment horizontal="left" vertical="center" wrapText="1" shrinkToFit="1"/>
      <protection locked="0"/>
    </xf>
    <xf numFmtId="49" fontId="153" fillId="0" borderId="0" xfId="0" applyNumberFormat="1" applyFont="1" applyAlignment="1" applyProtection="1">
      <alignment horizontal="left" vertical="center" wrapText="1"/>
      <protection locked="0"/>
    </xf>
    <xf numFmtId="49" fontId="153" fillId="0" borderId="108" xfId="0" applyNumberFormat="1" applyFont="1" applyBorder="1" applyAlignment="1" applyProtection="1">
      <alignment horizontal="left" vertical="center" wrapText="1"/>
      <protection locked="0"/>
    </xf>
    <xf numFmtId="0" fontId="153" fillId="0" borderId="0" xfId="0" applyFont="1" applyAlignment="1">
      <alignment horizontal="left" vertical="top" wrapText="1"/>
    </xf>
    <xf numFmtId="0" fontId="153" fillId="0" borderId="108" xfId="0" applyFont="1" applyBorder="1" applyAlignment="1">
      <alignment horizontal="left" vertical="top" wrapText="1"/>
    </xf>
    <xf numFmtId="0" fontId="153" fillId="0" borderId="18" xfId="0" applyFont="1" applyBorder="1" applyAlignment="1">
      <alignment horizontal="left" vertical="top" wrapText="1"/>
    </xf>
    <xf numFmtId="0" fontId="153" fillId="0" borderId="19" xfId="0" applyFont="1" applyBorder="1" applyAlignment="1">
      <alignment horizontal="left" vertical="top" wrapText="1"/>
    </xf>
    <xf numFmtId="0" fontId="118" fillId="3" borderId="107" xfId="0" applyFont="1" applyFill="1" applyBorder="1" applyAlignment="1">
      <alignment horizontal="left" vertical="center"/>
    </xf>
    <xf numFmtId="0" fontId="118" fillId="3" borderId="17" xfId="0" applyFont="1" applyFill="1" applyBorder="1" applyAlignment="1">
      <alignment horizontal="left" vertical="center"/>
    </xf>
    <xf numFmtId="0" fontId="118" fillId="3" borderId="113" xfId="0" applyFont="1" applyFill="1" applyBorder="1" applyAlignment="1">
      <alignment horizontal="left" vertical="center"/>
    </xf>
    <xf numFmtId="0" fontId="138" fillId="3" borderId="46" xfId="0" applyFont="1" applyFill="1" applyBorder="1" applyAlignment="1">
      <alignment horizontal="left" vertical="center" wrapText="1"/>
    </xf>
    <xf numFmtId="0" fontId="85" fillId="3" borderId="46" xfId="0" applyFont="1" applyFill="1" applyBorder="1" applyAlignment="1">
      <alignment horizontal="left" vertical="center" wrapText="1"/>
    </xf>
    <xf numFmtId="0" fontId="85" fillId="3" borderId="122" xfId="0" applyFont="1" applyFill="1" applyBorder="1" applyAlignment="1">
      <alignment horizontal="left" vertical="center" wrapText="1"/>
    </xf>
    <xf numFmtId="0" fontId="138" fillId="4" borderId="18" xfId="0" applyFont="1" applyFill="1" applyBorder="1" applyAlignment="1">
      <alignment vertical="center" wrapText="1"/>
    </xf>
    <xf numFmtId="0" fontId="85" fillId="4" borderId="18" xfId="0" applyFont="1" applyFill="1" applyBorder="1" applyAlignment="1">
      <alignment vertical="center" wrapText="1"/>
    </xf>
    <xf numFmtId="0" fontId="85" fillId="4" borderId="19" xfId="0" applyFont="1" applyFill="1" applyBorder="1" applyAlignment="1">
      <alignment vertical="center" wrapText="1"/>
    </xf>
    <xf numFmtId="0" fontId="20" fillId="6" borderId="107" xfId="0" applyFont="1" applyFill="1" applyBorder="1" applyAlignment="1">
      <alignment horizontal="center" vertical="center" textRotation="255" shrinkToFit="1"/>
    </xf>
    <xf numFmtId="0" fontId="101" fillId="0" borderId="17" xfId="0" applyFont="1" applyBorder="1" applyAlignment="1">
      <alignment vertical="center" shrinkToFit="1"/>
    </xf>
    <xf numFmtId="0" fontId="101" fillId="0" borderId="113" xfId="0" applyFont="1" applyBorder="1" applyAlignment="1">
      <alignment vertical="center" shrinkToFit="1"/>
    </xf>
    <xf numFmtId="0" fontId="29" fillId="0" borderId="0" xfId="0" applyFont="1" applyAlignment="1">
      <alignment horizontal="left" vertical="center" wrapText="1" shrinkToFit="1"/>
    </xf>
    <xf numFmtId="0" fontId="18" fillId="8" borderId="76" xfId="0" applyFont="1" applyFill="1" applyBorder="1" applyAlignment="1">
      <alignment horizontal="right" vertical="center"/>
    </xf>
    <xf numFmtId="0" fontId="18" fillId="8" borderId="30" xfId="0" applyFont="1" applyFill="1" applyBorder="1" applyAlignment="1">
      <alignment horizontal="right" vertical="center"/>
    </xf>
    <xf numFmtId="0" fontId="17" fillId="8" borderId="39" xfId="0" applyFont="1" applyFill="1" applyBorder="1" applyAlignment="1">
      <alignment horizontal="left" vertical="center" wrapText="1"/>
    </xf>
    <xf numFmtId="0" fontId="18" fillId="8" borderId="39" xfId="0" applyFont="1" applyFill="1" applyBorder="1" applyAlignment="1">
      <alignment horizontal="left" vertical="center" wrapText="1"/>
    </xf>
    <xf numFmtId="0" fontId="18" fillId="8" borderId="34"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21"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9" xfId="0" applyFont="1" applyFill="1" applyBorder="1" applyAlignment="1">
      <alignment horizontal="left" vertical="center" wrapText="1"/>
    </xf>
    <xf numFmtId="0" fontId="154" fillId="3" borderId="34" xfId="0" applyFont="1" applyFill="1" applyBorder="1" applyAlignment="1">
      <alignment vertical="center" wrapText="1"/>
    </xf>
    <xf numFmtId="0" fontId="6" fillId="3" borderId="34" xfId="0" applyFont="1" applyFill="1" applyBorder="1" applyAlignment="1">
      <alignment vertical="center" wrapText="1"/>
    </xf>
    <xf numFmtId="0" fontId="17" fillId="8" borderId="34" xfId="0" applyFont="1" applyFill="1" applyBorder="1" applyAlignment="1">
      <alignment horizontal="left" vertical="center"/>
    </xf>
    <xf numFmtId="0" fontId="18" fillId="8" borderId="34" xfId="0" applyFont="1" applyFill="1" applyBorder="1" applyAlignment="1">
      <alignment horizontal="left" vertical="center"/>
    </xf>
    <xf numFmtId="49" fontId="153" fillId="3" borderId="34" xfId="0" applyNumberFormat="1" applyFont="1" applyFill="1" applyBorder="1" applyAlignment="1" applyProtection="1">
      <alignment horizontal="left" vertical="center" wrapText="1" shrinkToFit="1"/>
      <protection locked="0"/>
    </xf>
    <xf numFmtId="49" fontId="153" fillId="3" borderId="119" xfId="0" applyNumberFormat="1" applyFont="1" applyFill="1" applyBorder="1" applyAlignment="1" applyProtection="1">
      <alignment horizontal="left" vertical="center" wrapText="1" shrinkToFit="1"/>
      <protection locked="0"/>
    </xf>
    <xf numFmtId="0" fontId="6" fillId="3" borderId="34" xfId="0" applyFont="1" applyFill="1" applyBorder="1">
      <alignment vertical="center"/>
    </xf>
    <xf numFmtId="0" fontId="6" fillId="3" borderId="94" xfId="0" applyFont="1" applyFill="1" applyBorder="1">
      <alignment vertical="center"/>
    </xf>
    <xf numFmtId="49" fontId="153" fillId="3" borderId="94" xfId="0" applyNumberFormat="1" applyFont="1" applyFill="1" applyBorder="1" applyAlignment="1" applyProtection="1">
      <alignment horizontal="left" vertical="center" wrapText="1" shrinkToFit="1"/>
      <protection locked="0"/>
    </xf>
    <xf numFmtId="0" fontId="18" fillId="8" borderId="93" xfId="0" applyFont="1" applyFill="1" applyBorder="1" applyAlignment="1">
      <alignment horizontal="right" vertical="center"/>
    </xf>
    <xf numFmtId="0" fontId="17" fillId="8" borderId="34" xfId="0" applyFont="1" applyFill="1" applyBorder="1" applyAlignment="1">
      <alignment horizontal="left" vertical="center" wrapText="1"/>
    </xf>
    <xf numFmtId="49" fontId="153" fillId="3" borderId="34" xfId="0" applyNumberFormat="1" applyFont="1" applyFill="1" applyBorder="1" applyAlignment="1" applyProtection="1">
      <alignment horizontal="left" vertical="center" wrapText="1"/>
      <protection locked="0"/>
    </xf>
    <xf numFmtId="49" fontId="153" fillId="3" borderId="94" xfId="0" applyNumberFormat="1" applyFont="1" applyFill="1" applyBorder="1" applyAlignment="1" applyProtection="1">
      <alignment horizontal="left" vertical="center" wrapText="1"/>
      <protection locked="0"/>
    </xf>
    <xf numFmtId="0" fontId="17" fillId="8" borderId="93" xfId="0" applyFont="1" applyFill="1" applyBorder="1" applyAlignment="1">
      <alignment horizontal="left" vertical="center" wrapText="1"/>
    </xf>
    <xf numFmtId="0" fontId="18" fillId="8" borderId="93" xfId="0" applyFont="1" applyFill="1" applyBorder="1" applyAlignment="1">
      <alignment horizontal="left" vertical="center" wrapText="1"/>
    </xf>
    <xf numFmtId="0" fontId="155" fillId="3" borderId="34" xfId="0" applyFont="1" applyFill="1" applyBorder="1" applyAlignment="1">
      <alignmen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30"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20" xfId="0" applyFont="1" applyFill="1" applyBorder="1" applyAlignment="1">
      <alignment horizontal="left" vertical="center" wrapText="1"/>
    </xf>
    <xf numFmtId="0" fontId="137" fillId="0" borderId="108" xfId="3" applyFont="1" applyBorder="1" applyAlignment="1" applyProtection="1">
      <alignment horizontal="center" vertical="center" textRotation="180" wrapText="1"/>
      <protection locked="0"/>
    </xf>
    <xf numFmtId="0" fontId="89" fillId="6" borderId="107" xfId="0" applyFont="1" applyFill="1" applyBorder="1" applyAlignment="1">
      <alignment horizontal="center" vertical="center" textRotation="255" shrinkToFit="1"/>
    </xf>
    <xf numFmtId="0" fontId="20" fillId="6" borderId="17" xfId="0" applyFont="1" applyFill="1" applyBorder="1" applyAlignment="1">
      <alignment horizontal="center" vertical="center" textRotation="180" shrinkToFit="1"/>
    </xf>
    <xf numFmtId="0" fontId="20" fillId="6" borderId="0" xfId="0" applyFont="1" applyFill="1" applyAlignment="1">
      <alignment horizontal="center" vertical="center" textRotation="180" shrinkToFit="1"/>
    </xf>
    <xf numFmtId="0" fontId="18" fillId="8" borderId="90" xfId="0" applyFont="1" applyFill="1" applyBorder="1" applyAlignment="1">
      <alignment horizontal="right" vertical="center"/>
    </xf>
    <xf numFmtId="0" fontId="17" fillId="8" borderId="91" xfId="0" applyFont="1" applyFill="1" applyBorder="1" applyAlignment="1">
      <alignment horizontal="left" vertical="center" wrapText="1"/>
    </xf>
    <xf numFmtId="0" fontId="18" fillId="8" borderId="91" xfId="0" applyFont="1" applyFill="1" applyBorder="1" applyAlignment="1">
      <alignment horizontal="left" vertical="center" wrapText="1"/>
    </xf>
    <xf numFmtId="49" fontId="153" fillId="3" borderId="91" xfId="0" applyNumberFormat="1" applyFont="1" applyFill="1" applyBorder="1" applyAlignment="1" applyProtection="1">
      <alignment horizontal="left" vertical="center" wrapText="1"/>
      <protection locked="0"/>
    </xf>
    <xf numFmtId="49" fontId="153" fillId="3" borderId="125" xfId="0" applyNumberFormat="1" applyFont="1" applyFill="1" applyBorder="1" applyAlignment="1" applyProtection="1">
      <alignment horizontal="left" vertical="center" wrapText="1"/>
      <protection locked="0"/>
    </xf>
    <xf numFmtId="0" fontId="17" fillId="8" borderId="90"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116" fillId="0" borderId="108" xfId="3" applyFont="1" applyBorder="1" applyAlignment="1" applyProtection="1">
      <alignment horizontal="center" vertical="center" textRotation="255" wrapText="1"/>
      <protection locked="0"/>
    </xf>
    <xf numFmtId="0" fontId="159" fillId="3" borderId="34" xfId="0" applyFont="1" applyFill="1" applyBorder="1" applyAlignment="1">
      <alignment horizontal="left" vertical="center" wrapText="1"/>
    </xf>
    <xf numFmtId="0" fontId="159" fillId="3" borderId="94" xfId="0" applyFont="1" applyFill="1" applyBorder="1" applyAlignment="1">
      <alignment horizontal="left" vertical="center" wrapText="1"/>
    </xf>
    <xf numFmtId="0" fontId="159" fillId="3" borderId="102" xfId="0" applyFont="1" applyFill="1" applyBorder="1" applyAlignment="1">
      <alignment horizontal="left" vertical="center" wrapText="1"/>
    </xf>
    <xf numFmtId="0" fontId="159" fillId="3" borderId="103" xfId="0" applyFont="1" applyFill="1" applyBorder="1" applyAlignment="1">
      <alignment horizontal="left" vertical="center" wrapText="1"/>
    </xf>
    <xf numFmtId="0" fontId="17" fillId="8" borderId="102" xfId="0" applyFont="1" applyFill="1" applyBorder="1" applyAlignment="1">
      <alignment horizontal="left" vertical="center"/>
    </xf>
    <xf numFmtId="0" fontId="18" fillId="8" borderId="102" xfId="0" applyFont="1" applyFill="1" applyBorder="1" applyAlignment="1">
      <alignment horizontal="left" vertical="center"/>
    </xf>
    <xf numFmtId="49" fontId="153" fillId="3" borderId="98" xfId="0" applyNumberFormat="1" applyFont="1" applyFill="1" applyBorder="1" applyAlignment="1" applyProtection="1">
      <alignment horizontal="left" vertical="center" wrapText="1" shrinkToFit="1"/>
      <protection locked="0"/>
    </xf>
    <xf numFmtId="49" fontId="153" fillId="3" borderId="69" xfId="0" applyNumberFormat="1" applyFont="1" applyFill="1" applyBorder="1" applyAlignment="1" applyProtection="1">
      <alignment horizontal="left" vertical="center" wrapText="1" shrinkToFit="1"/>
      <protection locked="0"/>
    </xf>
    <xf numFmtId="49" fontId="153" fillId="3" borderId="70" xfId="0" applyNumberFormat="1" applyFont="1" applyFill="1" applyBorder="1" applyAlignment="1" applyProtection="1">
      <alignment horizontal="left" vertical="center" wrapText="1" shrinkToFit="1"/>
      <protection locked="0"/>
    </xf>
    <xf numFmtId="0" fontId="163" fillId="0" borderId="108" xfId="3" applyFont="1" applyBorder="1" applyAlignment="1" applyProtection="1">
      <alignment horizontal="center" vertical="center" textRotation="255" wrapText="1"/>
      <protection locked="0"/>
    </xf>
    <xf numFmtId="0" fontId="18" fillId="8" borderId="101" xfId="0" applyFont="1" applyFill="1" applyBorder="1" applyAlignment="1">
      <alignment horizontal="left" vertical="center" wrapText="1"/>
    </xf>
    <xf numFmtId="0" fontId="18" fillId="8" borderId="102" xfId="0" applyFont="1" applyFill="1" applyBorder="1" applyAlignment="1">
      <alignment horizontal="left" vertical="center" wrapText="1"/>
    </xf>
    <xf numFmtId="0" fontId="17" fillId="8" borderId="30" xfId="0" applyFont="1" applyFill="1" applyBorder="1" applyAlignment="1">
      <alignment vertical="center" shrinkToFit="1"/>
    </xf>
    <xf numFmtId="0" fontId="18" fillId="8" borderId="34" xfId="0" applyFont="1" applyFill="1" applyBorder="1" applyAlignment="1">
      <alignment vertical="center" shrinkToFi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8" borderId="46" xfId="0" applyFont="1" applyFill="1" applyBorder="1" applyAlignment="1">
      <alignment horizontal="left" vertical="center" shrinkToFit="1"/>
    </xf>
    <xf numFmtId="0" fontId="18" fillId="8" borderId="97" xfId="0" applyFont="1" applyFill="1" applyBorder="1" applyAlignment="1">
      <alignment horizontal="left" vertical="center" shrinkToFit="1"/>
    </xf>
    <xf numFmtId="0" fontId="18" fillId="8" borderId="44" xfId="0" applyFont="1" applyFill="1" applyBorder="1" applyAlignment="1">
      <alignment horizontal="left" vertical="center" shrinkToFit="1"/>
    </xf>
    <xf numFmtId="0" fontId="18" fillId="8"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49" fontId="153" fillId="3" borderId="29" xfId="0" applyNumberFormat="1" applyFont="1" applyFill="1" applyBorder="1" applyAlignment="1" applyProtection="1">
      <alignment horizontal="left" vertical="center" wrapText="1" shrinkToFit="1"/>
      <protection locked="0"/>
    </xf>
    <xf numFmtId="49" fontId="153" fillId="3" borderId="54" xfId="0" applyNumberFormat="1" applyFont="1" applyFill="1" applyBorder="1" applyAlignment="1" applyProtection="1">
      <alignment horizontal="left" vertical="center" wrapText="1" shrinkToFit="1"/>
      <protection locked="0"/>
    </xf>
    <xf numFmtId="49" fontId="153" fillId="3" borderId="79" xfId="0" applyNumberFormat="1" applyFont="1" applyFill="1" applyBorder="1" applyAlignment="1" applyProtection="1">
      <alignment horizontal="left" vertical="center" wrapText="1" shrinkToFit="1"/>
      <protection locked="0"/>
    </xf>
    <xf numFmtId="0" fontId="23" fillId="3" borderId="34" xfId="0" applyFont="1" applyFill="1" applyBorder="1" applyAlignment="1">
      <alignment vertical="center" shrinkToFit="1"/>
    </xf>
    <xf numFmtId="0" fontId="93" fillId="3" borderId="29" xfId="0" applyFont="1" applyFill="1" applyBorder="1" applyAlignment="1">
      <alignment horizontal="left" vertical="center" shrinkToFit="1"/>
    </xf>
    <xf numFmtId="0" fontId="64" fillId="3" borderId="54" xfId="0" applyFont="1" applyFill="1" applyBorder="1" applyAlignment="1">
      <alignment horizontal="left" vertical="center" shrinkToFit="1"/>
    </xf>
    <xf numFmtId="0" fontId="64"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153" fillId="0" borderId="29" xfId="0" applyFont="1" applyBorder="1" applyAlignment="1">
      <alignment horizontal="center" vertical="center" wrapText="1" shrinkToFit="1"/>
    </xf>
    <xf numFmtId="0" fontId="153" fillId="0" borderId="54" xfId="0" applyFont="1" applyBorder="1" applyAlignment="1">
      <alignment horizontal="center" vertical="center" wrapText="1" shrinkToFit="1"/>
    </xf>
    <xf numFmtId="0" fontId="153" fillId="0" borderId="79" xfId="0" applyFont="1" applyBorder="1" applyAlignment="1">
      <alignment horizontal="center" vertical="center" wrapText="1" shrinkToFit="1"/>
    </xf>
    <xf numFmtId="0" fontId="23" fillId="3" borderId="114" xfId="0" applyFont="1" applyFill="1" applyBorder="1" applyAlignment="1">
      <alignment horizontal="left" vertical="center" wrapText="1"/>
    </xf>
    <xf numFmtId="0" fontId="23" fillId="3" borderId="115" xfId="0" applyFont="1" applyFill="1" applyBorder="1" applyAlignment="1">
      <alignment horizontal="left" vertical="center" wrapText="1"/>
    </xf>
    <xf numFmtId="0" fontId="23" fillId="3" borderId="116" xfId="0" applyFont="1" applyFill="1" applyBorder="1" applyAlignment="1">
      <alignment horizontal="left" vertical="center" wrapText="1"/>
    </xf>
    <xf numFmtId="0" fontId="5" fillId="3" borderId="115" xfId="0" applyFont="1" applyFill="1" applyBorder="1" applyAlignment="1">
      <alignment horizontal="left" vertical="center" wrapText="1"/>
    </xf>
    <xf numFmtId="0" fontId="5" fillId="3" borderId="117" xfId="0" applyFont="1" applyFill="1" applyBorder="1" applyAlignment="1">
      <alignment horizontal="left" vertical="center" wrapText="1"/>
    </xf>
    <xf numFmtId="0" fontId="130"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9" xfId="0" applyFont="1" applyFill="1" applyBorder="1" applyAlignment="1">
      <alignment horizontal="left" vertical="center" shrinkToFit="1"/>
    </xf>
    <xf numFmtId="0" fontId="6" fillId="3" borderId="34" xfId="0" applyFont="1" applyFill="1" applyBorder="1" applyAlignment="1">
      <alignment vertical="center" shrinkToFit="1"/>
    </xf>
    <xf numFmtId="0" fontId="6" fillId="3" borderId="119" xfId="0" applyFont="1" applyFill="1" applyBorder="1" applyAlignment="1">
      <alignment vertical="center" shrinkToFit="1"/>
    </xf>
    <xf numFmtId="0" fontId="17" fillId="8" borderId="18" xfId="0" applyFont="1" applyFill="1" applyBorder="1" applyAlignment="1">
      <alignment vertical="center" shrinkToFit="1"/>
    </xf>
    <xf numFmtId="0" fontId="18" fillId="8" borderId="18" xfId="0" applyFont="1" applyFill="1" applyBorder="1" applyAlignment="1">
      <alignment vertical="center" shrinkToFit="1"/>
    </xf>
    <xf numFmtId="49" fontId="153" fillId="3" borderId="109" xfId="3" applyNumberFormat="1" applyFont="1" applyFill="1" applyBorder="1" applyAlignment="1" applyProtection="1">
      <alignment horizontal="left" vertical="center" wrapText="1" shrinkToFit="1"/>
      <protection locked="0"/>
    </xf>
    <xf numFmtId="49" fontId="153" fillId="3" borderId="110" xfId="3" applyNumberFormat="1" applyFont="1" applyFill="1" applyBorder="1" applyAlignment="1" applyProtection="1">
      <alignment horizontal="left" vertical="center" wrapText="1" shrinkToFit="1"/>
      <protection locked="0"/>
    </xf>
    <xf numFmtId="49" fontId="153" fillId="3" borderId="111" xfId="3" applyNumberFormat="1" applyFont="1" applyFill="1" applyBorder="1" applyAlignment="1" applyProtection="1">
      <alignment horizontal="left" vertical="center" wrapText="1" shrinkToFit="1"/>
      <protection locked="0"/>
    </xf>
    <xf numFmtId="0" fontId="57" fillId="8" borderId="109" xfId="0" applyFont="1" applyFill="1" applyBorder="1" applyAlignment="1">
      <alignment horizontal="left" vertical="center" shrinkToFit="1"/>
    </xf>
    <xf numFmtId="0" fontId="57" fillId="8" borderId="110" xfId="0" applyFont="1" applyFill="1" applyBorder="1" applyAlignment="1">
      <alignment horizontal="left" vertical="center" shrinkToFit="1"/>
    </xf>
    <xf numFmtId="49" fontId="153" fillId="3" borderId="109" xfId="0" applyNumberFormat="1" applyFont="1" applyFill="1" applyBorder="1" applyAlignment="1" applyProtection="1">
      <alignment horizontal="left" vertical="center" wrapText="1" shrinkToFit="1"/>
      <protection locked="0"/>
    </xf>
    <xf numFmtId="49" fontId="153" fillId="3" borderId="110" xfId="0" applyNumberFormat="1" applyFont="1" applyFill="1" applyBorder="1" applyAlignment="1" applyProtection="1">
      <alignment horizontal="left" vertical="center" wrapText="1" shrinkToFit="1"/>
      <protection locked="0"/>
    </xf>
    <xf numFmtId="49" fontId="153" fillId="3" borderId="112" xfId="0" applyNumberFormat="1" applyFont="1" applyFill="1" applyBorder="1" applyAlignment="1" applyProtection="1">
      <alignment horizontal="left" vertical="center" wrapText="1" shrinkToFit="1"/>
      <protection locked="0"/>
    </xf>
    <xf numFmtId="0" fontId="17" fillId="8" borderId="116" xfId="0" applyFont="1" applyFill="1" applyBorder="1" applyAlignment="1">
      <alignment horizontal="left" vertical="center" shrinkToFit="1"/>
    </xf>
    <xf numFmtId="0" fontId="18" fillId="8" borderId="118" xfId="0" applyFont="1" applyFill="1" applyBorder="1" applyAlignment="1">
      <alignment horizontal="left" vertical="center" shrinkToFit="1"/>
    </xf>
    <xf numFmtId="0" fontId="23" fillId="3" borderId="118" xfId="0" applyFont="1" applyFill="1" applyBorder="1" applyAlignment="1">
      <alignment horizontal="left" vertical="center" wrapText="1"/>
    </xf>
    <xf numFmtId="0" fontId="23" fillId="3" borderId="118" xfId="0" applyFont="1" applyFill="1" applyBorder="1" applyAlignment="1">
      <alignment vertical="center" wrapText="1"/>
    </xf>
    <xf numFmtId="0" fontId="17" fillId="8" borderId="54" xfId="0" applyFont="1" applyFill="1" applyBorder="1" applyAlignment="1">
      <alignment vertical="center" shrinkToFit="1"/>
    </xf>
    <xf numFmtId="0" fontId="18" fillId="8" borderId="54" xfId="0" applyFont="1" applyFill="1" applyBorder="1" applyAlignment="1">
      <alignment vertical="center" shrinkToFit="1"/>
    </xf>
    <xf numFmtId="0" fontId="17" fillId="8" borderId="44" xfId="0" applyFont="1" applyFill="1" applyBorder="1" applyAlignment="1">
      <alignment vertical="center" shrinkToFit="1"/>
    </xf>
    <xf numFmtId="0" fontId="18" fillId="8" borderId="44" xfId="0" applyFont="1" applyFill="1" applyBorder="1" applyAlignment="1">
      <alignment vertical="center" shrinkToFit="1"/>
    </xf>
    <xf numFmtId="49" fontId="153" fillId="3" borderId="77" xfId="0" applyNumberFormat="1" applyFont="1" applyFill="1" applyBorder="1" applyAlignment="1" applyProtection="1">
      <alignment horizontal="left" vertical="center" wrapText="1" shrinkToFit="1"/>
      <protection locked="0"/>
    </xf>
    <xf numFmtId="49" fontId="153" fillId="3" borderId="44" xfId="0" applyNumberFormat="1" applyFont="1" applyFill="1" applyBorder="1" applyAlignment="1" applyProtection="1">
      <alignment horizontal="left" vertical="center" wrapText="1" shrinkToFit="1"/>
      <protection locked="0"/>
    </xf>
    <xf numFmtId="0" fontId="96" fillId="8" borderId="77" xfId="0" applyFont="1" applyFill="1" applyBorder="1" applyAlignment="1">
      <alignment horizontal="left" vertical="center" shrinkToFit="1"/>
    </xf>
    <xf numFmtId="0" fontId="57" fillId="8" borderId="76" xfId="0" applyFont="1" applyFill="1" applyBorder="1" applyAlignment="1">
      <alignment horizontal="left" vertical="center" shrinkToFit="1"/>
    </xf>
    <xf numFmtId="49" fontId="153" fillId="3" borderId="76" xfId="0" applyNumberFormat="1" applyFont="1" applyFill="1" applyBorder="1" applyAlignment="1" applyProtection="1">
      <alignment horizontal="left" vertical="center" wrapText="1" shrinkToFit="1"/>
      <protection locked="0"/>
    </xf>
    <xf numFmtId="0" fontId="57" fillId="8" borderId="77" xfId="0" applyFont="1" applyFill="1" applyBorder="1" applyAlignment="1">
      <alignment horizontal="left" vertical="center" shrinkToFit="1"/>
    </xf>
    <xf numFmtId="0" fontId="57" fillId="8" borderId="44" xfId="0" applyFont="1" applyFill="1" applyBorder="1" applyAlignment="1">
      <alignment horizontal="left" vertical="center" shrinkToFit="1"/>
    </xf>
    <xf numFmtId="49" fontId="153"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96" fillId="8" borderId="109" xfId="0" applyFont="1" applyFill="1" applyBorder="1" applyAlignment="1">
      <alignment horizontal="left" vertical="center" shrinkToFit="1"/>
    </xf>
    <xf numFmtId="0" fontId="161" fillId="0" borderId="108" xfId="3" applyFont="1" applyBorder="1" applyAlignment="1" applyProtection="1">
      <alignment horizontal="center" vertical="center" textRotation="180" wrapText="1"/>
      <protection locked="0"/>
    </xf>
    <xf numFmtId="0" fontId="83" fillId="8" borderId="53" xfId="0" applyFont="1" applyFill="1" applyBorder="1" applyAlignment="1">
      <alignment vertical="center" shrinkToFit="1"/>
    </xf>
    <xf numFmtId="0" fontId="12" fillId="8" borderId="54" xfId="0" applyFont="1" applyFill="1" applyBorder="1" applyAlignment="1">
      <alignment vertical="center" shrinkToFit="1"/>
    </xf>
    <xf numFmtId="0" fontId="12" fillId="8" borderId="30" xfId="0" applyFont="1" applyFill="1" applyBorder="1" applyAlignment="1">
      <alignment vertical="center" shrinkToFit="1"/>
    </xf>
    <xf numFmtId="49" fontId="153" fillId="3" borderId="43" xfId="0" applyNumberFormat="1" applyFont="1" applyFill="1" applyBorder="1" applyAlignment="1" applyProtection="1">
      <alignment horizontal="left" vertical="center" wrapText="1" shrinkToFit="1"/>
      <protection locked="0"/>
    </xf>
    <xf numFmtId="49" fontId="153" fillId="3" borderId="55"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06" fillId="0" borderId="108" xfId="3" applyFont="1" applyBorder="1" applyAlignment="1" applyProtection="1">
      <alignment horizontal="center" vertical="center" textRotation="255"/>
      <protection locked="0"/>
    </xf>
    <xf numFmtId="0" fontId="31" fillId="6" borderId="20" xfId="0" applyFont="1" applyFill="1" applyBorder="1" applyAlignment="1">
      <alignment horizontal="center" vertical="center" textRotation="255" shrinkToFit="1"/>
    </xf>
    <xf numFmtId="0" fontId="31" fillId="6" borderId="21" xfId="0" applyFont="1" applyFill="1" applyBorder="1" applyAlignment="1">
      <alignment horizontal="center" vertical="center" textRotation="255" shrinkToFit="1"/>
    </xf>
    <xf numFmtId="0" fontId="68" fillId="3" borderId="114" xfId="0" applyFont="1" applyFill="1" applyBorder="1" applyAlignment="1">
      <alignment vertical="center" shrinkToFit="1"/>
    </xf>
    <xf numFmtId="0" fontId="23" fillId="3" borderId="115" xfId="0" applyFont="1" applyFill="1" applyBorder="1" applyAlignment="1">
      <alignment vertical="center" shrinkToFit="1"/>
    </xf>
    <xf numFmtId="0" fontId="23" fillId="3" borderId="116" xfId="0" applyFont="1" applyFill="1" applyBorder="1" applyAlignment="1">
      <alignment vertical="center" shrinkToFit="1"/>
    </xf>
    <xf numFmtId="0" fontId="90" fillId="3" borderId="114" xfId="0" applyFont="1" applyFill="1" applyBorder="1" applyAlignment="1">
      <alignment horizontal="left" vertical="center" shrinkToFit="1"/>
    </xf>
    <xf numFmtId="0" fontId="90" fillId="3" borderId="115" xfId="0" applyFont="1" applyFill="1" applyBorder="1" applyAlignment="1">
      <alignment horizontal="left" vertical="center" shrinkToFit="1"/>
    </xf>
    <xf numFmtId="0" fontId="90" fillId="3" borderId="117" xfId="0" applyFont="1" applyFill="1" applyBorder="1" applyAlignment="1">
      <alignment horizontal="left" vertical="center" shrinkToFit="1"/>
    </xf>
    <xf numFmtId="49" fontId="153" fillId="3" borderId="30" xfId="0" applyNumberFormat="1" applyFont="1" applyFill="1" applyBorder="1" applyAlignment="1" applyProtection="1">
      <alignment horizontal="left" vertical="center" wrapText="1" shrinkToFit="1"/>
      <protection locked="0"/>
    </xf>
    <xf numFmtId="0" fontId="96" fillId="8" borderId="29" xfId="0" applyFont="1" applyFill="1" applyBorder="1" applyAlignment="1">
      <alignment horizontal="left" vertical="center" shrinkToFit="1"/>
    </xf>
    <xf numFmtId="0" fontId="57" fillId="8" borderId="54" xfId="0" applyFont="1" applyFill="1" applyBorder="1" applyAlignment="1">
      <alignment horizontal="left" vertical="center" shrinkToFit="1"/>
    </xf>
    <xf numFmtId="0" fontId="57" fillId="8" borderId="30" xfId="0" applyFont="1" applyFill="1" applyBorder="1" applyAlignment="1">
      <alignment horizontal="left" vertical="center" shrinkToFit="1"/>
    </xf>
    <xf numFmtId="0" fontId="67" fillId="8" borderId="53" xfId="0" applyFont="1" applyFill="1" applyBorder="1" applyAlignment="1">
      <alignment vertical="center" shrinkToFit="1"/>
    </xf>
    <xf numFmtId="0" fontId="63" fillId="8" borderId="54" xfId="0" applyFont="1" applyFill="1" applyBorder="1" applyAlignment="1">
      <alignment vertical="center" shrinkToFit="1"/>
    </xf>
    <xf numFmtId="0" fontId="67" fillId="8" borderId="45" xfId="0" applyFont="1" applyFill="1" applyBorder="1" applyAlignment="1">
      <alignment horizontal="left" vertical="center" shrinkToFit="1"/>
    </xf>
    <xf numFmtId="0" fontId="63" fillId="8" borderId="46" xfId="0" applyFont="1" applyFill="1" applyBorder="1" applyAlignment="1">
      <alignment horizontal="left" vertical="center" shrinkToFit="1"/>
    </xf>
    <xf numFmtId="0" fontId="63" fillId="8" borderId="47" xfId="0" applyFont="1" applyFill="1" applyBorder="1" applyAlignment="1">
      <alignment horizontal="left" vertical="center" shrinkToFit="1"/>
    </xf>
    <xf numFmtId="0" fontId="109" fillId="3" borderId="104" xfId="0" applyFont="1" applyFill="1" applyBorder="1" applyAlignment="1" applyProtection="1">
      <alignment horizontal="center" vertical="center" shrinkToFit="1"/>
      <protection locked="0"/>
    </xf>
    <xf numFmtId="0" fontId="109" fillId="3" borderId="105" xfId="0" applyFont="1" applyFill="1" applyBorder="1" applyAlignment="1" applyProtection="1">
      <alignment horizontal="center" vertical="center" shrinkToFit="1"/>
      <protection locked="0"/>
    </xf>
    <xf numFmtId="0" fontId="109" fillId="3" borderId="106" xfId="0" applyFont="1" applyFill="1" applyBorder="1" applyAlignment="1" applyProtection="1">
      <alignment horizontal="center" vertical="center" shrinkToFit="1"/>
      <protection locked="0"/>
    </xf>
    <xf numFmtId="0" fontId="20" fillId="6" borderId="107" xfId="0" applyFont="1" applyFill="1" applyBorder="1" applyAlignment="1">
      <alignment horizontal="left" vertical="center" textRotation="255" shrinkToFit="1"/>
    </xf>
    <xf numFmtId="0" fontId="31" fillId="6" borderId="20" xfId="0" applyFont="1" applyFill="1" applyBorder="1" applyAlignment="1">
      <alignment horizontal="left" vertical="center" textRotation="255" shrinkToFit="1"/>
    </xf>
    <xf numFmtId="0" fontId="31" fillId="6" borderId="21" xfId="0" applyFont="1" applyFill="1" applyBorder="1" applyAlignment="1">
      <alignment horizontal="left" vertical="center" textRotation="255" shrinkToFit="1"/>
    </xf>
    <xf numFmtId="0" fontId="67" fillId="7" borderId="50" xfId="0" applyFont="1" applyFill="1" applyBorder="1" applyAlignment="1">
      <alignment vertical="center" shrinkToFit="1"/>
    </xf>
    <xf numFmtId="0" fontId="63" fillId="7" borderId="51" xfId="0" applyFont="1" applyFill="1" applyBorder="1" applyAlignment="1">
      <alignment vertical="center" shrinkToFit="1"/>
    </xf>
    <xf numFmtId="0" fontId="63" fillId="7" borderId="56" xfId="0" applyFont="1" applyFill="1" applyBorder="1" applyAlignment="1">
      <alignment vertical="center" shrinkToFit="1"/>
    </xf>
    <xf numFmtId="49" fontId="153" fillId="3" borderId="51" xfId="0" applyNumberFormat="1" applyFont="1" applyFill="1" applyBorder="1" applyAlignment="1" applyProtection="1">
      <alignment horizontal="left" vertical="center" wrapText="1" shrinkToFit="1"/>
      <protection locked="0"/>
    </xf>
    <xf numFmtId="49" fontId="153" fillId="3" borderId="52" xfId="0" applyNumberFormat="1" applyFont="1" applyFill="1" applyBorder="1" applyAlignment="1" applyProtection="1">
      <alignment horizontal="left" vertical="center" wrapText="1" shrinkToFit="1"/>
      <protection locked="0"/>
    </xf>
    <xf numFmtId="0" fontId="63" fillId="8"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8"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11" fillId="3" borderId="0" xfId="0" applyFont="1" applyFill="1" applyAlignment="1">
      <alignment horizontal="right" vertical="center" wrapText="1"/>
    </xf>
    <xf numFmtId="0" fontId="52" fillId="3" borderId="10" xfId="0" applyFont="1" applyFill="1" applyBorder="1" applyAlignment="1" applyProtection="1">
      <alignment horizontal="center" vertical="center"/>
      <protection locked="0"/>
    </xf>
    <xf numFmtId="0" fontId="52" fillId="3" borderId="0" xfId="0" applyFont="1" applyFill="1" applyAlignment="1">
      <alignment horizontal="left" vertical="center"/>
    </xf>
    <xf numFmtId="0" fontId="52" fillId="3" borderId="0" xfId="0" applyFont="1" applyFill="1" applyAlignment="1" applyProtection="1">
      <alignment horizontal="left" vertical="center"/>
      <protection locked="0"/>
    </xf>
    <xf numFmtId="0" fontId="52" fillId="3" borderId="10" xfId="0" applyFont="1" applyFill="1" applyBorder="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40" fillId="3" borderId="0" xfId="0" applyFont="1" applyFill="1" applyAlignment="1">
      <alignment horizontal="left" vertical="center" shrinkToFit="1"/>
    </xf>
    <xf numFmtId="0" fontId="140" fillId="3" borderId="0" xfId="0" applyFont="1" applyFill="1" applyAlignment="1">
      <alignment horizontal="center" vertical="center"/>
    </xf>
    <xf numFmtId="0" fontId="140" fillId="3" borderId="10" xfId="0" applyFont="1" applyFill="1" applyBorder="1" applyAlignment="1" applyProtection="1">
      <alignment horizontal="center" vertical="center"/>
      <protection locked="0"/>
    </xf>
    <xf numFmtId="0" fontId="140" fillId="3" borderId="0" xfId="0" applyFont="1" applyFill="1" applyAlignment="1">
      <alignment horizontal="center" vertical="center" shrinkToFit="1"/>
    </xf>
    <xf numFmtId="0" fontId="140" fillId="3" borderId="10" xfId="0" applyFont="1" applyFill="1" applyBorder="1" applyAlignment="1" applyProtection="1">
      <alignment horizontal="center" vertical="center" wrapText="1" shrinkToFit="1"/>
      <protection locked="0"/>
    </xf>
    <xf numFmtId="0" fontId="49" fillId="3" borderId="0" xfId="0" applyFont="1" applyFill="1" applyAlignment="1">
      <alignment horizontal="center" vertical="center"/>
    </xf>
    <xf numFmtId="0" fontId="140"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1" fillId="3" borderId="0" xfId="0" applyFont="1" applyFill="1" applyAlignment="1">
      <alignment horizontal="center" vertical="center"/>
    </xf>
    <xf numFmtId="0" fontId="50" fillId="3" borderId="0" xfId="0" applyFont="1" applyFill="1" applyAlignment="1">
      <alignment horizontal="left" vertical="center"/>
    </xf>
    <xf numFmtId="0" fontId="140" fillId="3" borderId="10" xfId="0" applyFont="1" applyFill="1" applyBorder="1" applyAlignment="1" applyProtection="1">
      <alignment horizontal="left" vertical="center" wrapText="1"/>
      <protection locked="0"/>
    </xf>
    <xf numFmtId="0" fontId="52" fillId="3" borderId="7" xfId="0" applyFont="1" applyFill="1" applyBorder="1" applyAlignment="1">
      <alignment horizontal="left" vertical="center"/>
    </xf>
    <xf numFmtId="0" fontId="128" fillId="3" borderId="0" xfId="0" applyFont="1" applyFill="1" applyAlignment="1">
      <alignment vertical="center" shrinkToFit="1"/>
    </xf>
    <xf numFmtId="0" fontId="122" fillId="3" borderId="0" xfId="0" applyFont="1" applyFill="1" applyAlignment="1">
      <alignment vertical="center" shrinkToFit="1"/>
    </xf>
    <xf numFmtId="0" fontId="124" fillId="3" borderId="14" xfId="0" applyFont="1" applyFill="1" applyBorder="1" applyAlignment="1" applyProtection="1">
      <alignment horizontal="center" vertical="center" shrinkToFit="1"/>
      <protection locked="0"/>
    </xf>
    <xf numFmtId="0" fontId="124" fillId="3" borderId="7" xfId="0" applyFont="1" applyFill="1" applyBorder="1" applyAlignment="1" applyProtection="1">
      <alignment horizontal="center" vertical="center" shrinkToFit="1"/>
      <protection locked="0"/>
    </xf>
    <xf numFmtId="0" fontId="124" fillId="3" borderId="7" xfId="0" applyFont="1" applyFill="1" applyBorder="1" applyAlignment="1">
      <alignment horizontal="left" vertical="center" shrinkToFit="1"/>
    </xf>
    <xf numFmtId="0" fontId="124" fillId="3" borderId="23" xfId="0" applyFont="1" applyFill="1" applyBorder="1" applyAlignment="1">
      <alignment horizontal="left" vertical="center" shrinkToFit="1"/>
    </xf>
    <xf numFmtId="0" fontId="126" fillId="3" borderId="15" xfId="0" applyFont="1" applyFill="1" applyBorder="1" applyAlignment="1">
      <alignment horizontal="left" vertical="center" shrinkToFit="1"/>
    </xf>
    <xf numFmtId="0" fontId="126" fillId="3" borderId="0" xfId="0" applyFont="1" applyFill="1" applyAlignment="1">
      <alignment horizontal="left" vertical="center" shrinkToFit="1"/>
    </xf>
    <xf numFmtId="0" fontId="126" fillId="3" borderId="24" xfId="0" applyFont="1" applyFill="1" applyBorder="1" applyAlignment="1">
      <alignment horizontal="left" vertical="center" shrinkToFit="1"/>
    </xf>
    <xf numFmtId="0" fontId="127" fillId="3" borderId="15" xfId="0" applyFont="1" applyFill="1" applyBorder="1" applyAlignment="1">
      <alignment horizontal="left" vertical="center" shrinkToFit="1"/>
    </xf>
    <xf numFmtId="0" fontId="127" fillId="3" borderId="0" xfId="0" applyFont="1" applyFill="1" applyAlignment="1">
      <alignment horizontal="left" vertical="center" shrinkToFit="1"/>
    </xf>
    <xf numFmtId="0" fontId="127" fillId="3" borderId="0" xfId="0" applyFont="1" applyFill="1" applyAlignment="1" applyProtection="1">
      <alignment horizontal="left" vertical="center" shrinkToFit="1"/>
      <protection locked="0"/>
    </xf>
    <xf numFmtId="0" fontId="127" fillId="3" borderId="24" xfId="0" applyFont="1" applyFill="1" applyBorder="1" applyAlignment="1" applyProtection="1">
      <alignment horizontal="left" vertical="center" shrinkToFit="1"/>
      <protection locked="0"/>
    </xf>
    <xf numFmtId="0" fontId="101" fillId="3" borderId="25" xfId="0" applyFont="1" applyFill="1" applyBorder="1" applyAlignment="1">
      <alignment horizontal="center" vertical="center" shrinkToFit="1"/>
    </xf>
    <xf numFmtId="0" fontId="101" fillId="3" borderId="10" xfId="0" applyFont="1" applyFill="1" applyBorder="1" applyAlignment="1">
      <alignment horizontal="center" vertical="center" shrinkToFit="1"/>
    </xf>
    <xf numFmtId="0" fontId="101" fillId="3" borderId="98" xfId="0" applyFont="1" applyFill="1" applyBorder="1" applyAlignment="1" applyProtection="1">
      <alignment horizontal="left" vertical="center" shrinkToFit="1"/>
      <protection locked="0"/>
    </xf>
    <xf numFmtId="0" fontId="101" fillId="3" borderId="69" xfId="0" applyFont="1" applyFill="1" applyBorder="1" applyAlignment="1" applyProtection="1">
      <alignment horizontal="left" vertical="center" shrinkToFit="1"/>
      <protection locked="0"/>
    </xf>
    <xf numFmtId="0" fontId="101" fillId="3" borderId="99" xfId="0" applyFont="1" applyFill="1" applyBorder="1" applyAlignment="1">
      <alignment horizontal="right" vertical="center" shrinkToFit="1"/>
    </xf>
    <xf numFmtId="0" fontId="101" fillId="3" borderId="10" xfId="0" applyFont="1" applyFill="1" applyBorder="1" applyAlignment="1">
      <alignment horizontal="right" vertical="center" shrinkToFit="1"/>
    </xf>
    <xf numFmtId="0" fontId="103" fillId="3" borderId="10" xfId="0" applyFont="1" applyFill="1" applyBorder="1" applyAlignment="1" applyProtection="1">
      <alignment horizontal="left" vertical="center" shrinkToFit="1"/>
      <protection locked="0"/>
    </xf>
    <xf numFmtId="0" fontId="103" fillId="3" borderId="26" xfId="0" applyFont="1" applyFill="1" applyBorder="1" applyAlignment="1" applyProtection="1">
      <alignment horizontal="left" vertical="center" shrinkToFit="1"/>
      <protection locked="0"/>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22" fillId="3" borderId="14" xfId="0" applyFont="1" applyFill="1" applyBorder="1" applyAlignment="1">
      <alignment vertical="center" shrinkToFit="1"/>
    </xf>
    <xf numFmtId="0" fontId="122" fillId="3" borderId="7" xfId="0" applyFont="1" applyFill="1" applyBorder="1" applyAlignment="1">
      <alignment vertical="center" shrinkToFit="1"/>
    </xf>
    <xf numFmtId="0" fontId="122" fillId="3" borderId="23" xfId="0" applyFont="1" applyFill="1" applyBorder="1" applyAlignment="1">
      <alignment vertical="center" shrinkToFit="1"/>
    </xf>
    <xf numFmtId="0" fontId="103" fillId="3" borderId="15" xfId="0" applyFont="1" applyFill="1" applyBorder="1" applyAlignment="1">
      <alignment horizontal="left" vertical="center" shrinkToFit="1"/>
    </xf>
    <xf numFmtId="0" fontId="103" fillId="3" borderId="0" xfId="0" applyFont="1" applyFill="1" applyAlignment="1">
      <alignment horizontal="left" vertical="center" shrinkToFit="1"/>
    </xf>
    <xf numFmtId="0" fontId="103" fillId="3" borderId="0" xfId="0" applyFont="1" applyFill="1" applyAlignment="1" applyProtection="1">
      <alignment horizontal="left" vertical="center" shrinkToFit="1"/>
      <protection locked="0"/>
    </xf>
    <xf numFmtId="0" fontId="103" fillId="3" borderId="24" xfId="0" applyFont="1" applyFill="1" applyBorder="1" applyAlignment="1" applyProtection="1">
      <alignment horizontal="left" vertical="center" shrinkToFit="1"/>
      <protection locked="0"/>
    </xf>
    <xf numFmtId="0" fontId="103" fillId="3" borderId="25" xfId="0" applyFont="1" applyFill="1" applyBorder="1" applyAlignment="1">
      <alignment horizontal="left" vertical="center" shrinkToFit="1"/>
    </xf>
    <xf numFmtId="0" fontId="103" fillId="3" borderId="10" xfId="0" applyFont="1" applyFill="1" applyBorder="1" applyAlignment="1">
      <alignment horizontal="lef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59" fillId="3" borderId="15" xfId="0" applyFont="1" applyFill="1" applyBorder="1" applyAlignment="1">
      <alignment vertical="center" shrinkToFit="1"/>
    </xf>
    <xf numFmtId="0" fontId="59" fillId="3" borderId="0" xfId="0" applyFont="1" applyFill="1" applyAlignment="1">
      <alignment vertical="center" shrinkToFit="1"/>
    </xf>
    <xf numFmtId="0" fontId="59" fillId="3" borderId="24" xfId="0" applyFont="1" applyFill="1" applyBorder="1" applyAlignment="1">
      <alignment vertical="center" shrinkToFit="1"/>
    </xf>
    <xf numFmtId="0" fontId="120" fillId="3" borderId="15" xfId="0" applyFont="1" applyFill="1" applyBorder="1" applyAlignment="1">
      <alignment vertical="center" shrinkToFit="1"/>
    </xf>
    <xf numFmtId="0" fontId="120" fillId="3" borderId="0" xfId="0" applyFont="1" applyFill="1" applyAlignment="1">
      <alignment vertical="center" shrinkToFit="1"/>
    </xf>
    <xf numFmtId="0" fontId="120" fillId="3" borderId="24" xfId="0" applyFont="1" applyFill="1" applyBorder="1" applyAlignment="1">
      <alignment vertical="center" shrinkToFit="1"/>
    </xf>
    <xf numFmtId="0" fontId="59" fillId="3" borderId="25" xfId="0" applyFont="1" applyFill="1" applyBorder="1" applyAlignment="1">
      <alignment vertical="center" shrinkToFit="1"/>
    </xf>
    <xf numFmtId="0" fontId="59" fillId="3" borderId="10" xfId="0" applyFont="1" applyFill="1" applyBorder="1" applyAlignment="1">
      <alignment vertical="center" shrinkToFit="1"/>
    </xf>
    <xf numFmtId="0" fontId="59" fillId="3" borderId="26"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33" fillId="3" borderId="31" xfId="0" applyFont="1" applyFill="1" applyBorder="1" applyAlignment="1">
      <alignment horizontal="center" vertical="center" shrinkToFit="1"/>
    </xf>
    <xf numFmtId="0" fontId="33" fillId="3" borderId="32" xfId="0" applyFont="1" applyFill="1" applyBorder="1" applyAlignment="1">
      <alignment horizontal="center" vertical="center" shrinkToFit="1"/>
    </xf>
    <xf numFmtId="0" fontId="33" fillId="3" borderId="33" xfId="0" applyFont="1" applyFill="1" applyBorder="1" applyAlignment="1">
      <alignment horizontal="center" vertical="center" shrinkToFit="1"/>
    </xf>
    <xf numFmtId="0" fontId="59" fillId="3" borderId="14" xfId="0" applyFont="1" applyFill="1" applyBorder="1" applyAlignment="1">
      <alignment vertical="center" shrinkToFit="1"/>
    </xf>
    <xf numFmtId="0" fontId="59" fillId="3" borderId="7" xfId="0" applyFont="1" applyFill="1" applyBorder="1" applyAlignment="1">
      <alignment vertical="center" shrinkToFit="1"/>
    </xf>
    <xf numFmtId="0" fontId="59" fillId="3" borderId="23" xfId="0" applyFont="1" applyFill="1" applyBorder="1" applyAlignment="1">
      <alignment vertical="center" shrinkToFit="1"/>
    </xf>
    <xf numFmtId="0" fontId="103" fillId="3" borderId="15" xfId="0" applyFont="1" applyFill="1" applyBorder="1" applyAlignment="1">
      <alignment vertical="center" shrinkToFit="1"/>
    </xf>
    <xf numFmtId="0" fontId="103" fillId="3" borderId="0" xfId="0" applyFont="1" applyFill="1" applyAlignment="1">
      <alignment vertical="center" shrinkToFit="1"/>
    </xf>
    <xf numFmtId="0" fontId="103" fillId="3" borderId="24" xfId="0" applyFont="1" applyFill="1" applyBorder="1" applyAlignment="1">
      <alignment vertical="center" shrinkToFit="1"/>
    </xf>
    <xf numFmtId="0" fontId="41" fillId="3" borderId="25" xfId="0" applyFont="1" applyFill="1" applyBorder="1" applyAlignment="1">
      <alignment horizontal="center" vertical="center"/>
    </xf>
    <xf numFmtId="0" fontId="41" fillId="3" borderId="10" xfId="0" applyFont="1" applyFill="1" applyBorder="1" applyAlignment="1">
      <alignment horizontal="center" vertical="center"/>
    </xf>
    <xf numFmtId="0" fontId="41" fillId="3" borderId="26" xfId="0" applyFont="1" applyFill="1" applyBorder="1" applyAlignment="1">
      <alignment horizontal="center" vertical="center"/>
    </xf>
    <xf numFmtId="0" fontId="46" fillId="3" borderId="10" xfId="0" applyFont="1" applyFill="1" applyBorder="1" applyAlignment="1">
      <alignment horizontal="left" vertical="center"/>
    </xf>
    <xf numFmtId="0" fontId="41" fillId="3" borderId="14" xfId="0" applyFont="1" applyFill="1" applyBorder="1" applyAlignment="1">
      <alignment horizontal="center" vertical="center"/>
    </xf>
    <xf numFmtId="0" fontId="41" fillId="3" borderId="7" xfId="0" applyFont="1" applyFill="1" applyBorder="1" applyAlignment="1">
      <alignment horizontal="center" vertical="center"/>
    </xf>
    <xf numFmtId="0" fontId="41" fillId="3" borderId="23" xfId="0" applyFont="1" applyFill="1" applyBorder="1" applyAlignment="1">
      <alignment horizontal="center" vertical="center"/>
    </xf>
    <xf numFmtId="0" fontId="42" fillId="3" borderId="15" xfId="0" applyFont="1" applyFill="1" applyBorder="1" applyAlignment="1">
      <alignment horizontal="center" vertical="center"/>
    </xf>
    <xf numFmtId="0" fontId="42" fillId="3" borderId="0" xfId="0" applyFont="1" applyFill="1" applyAlignment="1">
      <alignment horizontal="center" vertical="center"/>
    </xf>
    <xf numFmtId="0" fontId="42" fillId="3" borderId="24"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11" fillId="3" borderId="0" xfId="0" applyFont="1" applyFill="1">
      <alignment vertical="center"/>
    </xf>
    <xf numFmtId="0" fontId="43" fillId="3" borderId="0" xfId="0" applyFont="1" applyFill="1">
      <alignment vertical="center"/>
    </xf>
    <xf numFmtId="0" fontId="44" fillId="3" borderId="0" xfId="0" applyFont="1" applyFill="1">
      <alignment vertical="center"/>
    </xf>
    <xf numFmtId="0" fontId="54" fillId="0" borderId="14"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23"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24" xfId="0" applyFont="1" applyBorder="1" applyAlignment="1">
      <alignment horizontal="center" vertical="center" wrapText="1"/>
    </xf>
    <xf numFmtId="0" fontId="15" fillId="2" borderId="15" xfId="0" applyFont="1" applyFill="1" applyBorder="1" applyAlignment="1">
      <alignment horizontal="left" vertical="center"/>
    </xf>
    <xf numFmtId="0" fontId="15" fillId="2" borderId="0" xfId="0" applyFont="1" applyFill="1" applyBorder="1" applyAlignment="1">
      <alignment horizontal="left" vertical="center"/>
    </xf>
    <xf numFmtId="0" fontId="40" fillId="0" borderId="10" xfId="0" applyFont="1" applyBorder="1" applyAlignment="1" applyProtection="1">
      <alignment horizontal="left" vertical="center" wrapText="1"/>
      <protection locked="0"/>
    </xf>
    <xf numFmtId="0" fontId="37" fillId="0" borderId="10" xfId="0" applyFont="1" applyBorder="1" applyAlignment="1" applyProtection="1">
      <alignment horizontal="left" vertical="center"/>
      <protection locked="0"/>
    </xf>
    <xf numFmtId="0" fontId="37" fillId="0" borderId="26" xfId="0" applyFont="1" applyBorder="1" applyAlignment="1" applyProtection="1">
      <alignment horizontal="left" vertical="center"/>
      <protection locked="0"/>
    </xf>
    <xf numFmtId="0" fontId="11" fillId="0" borderId="1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54" fillId="0" borderId="14" xfId="0" applyFont="1" applyBorder="1" applyAlignment="1" applyProtection="1">
      <alignment horizontal="center" vertical="center" wrapText="1"/>
      <protection locked="0"/>
    </xf>
    <xf numFmtId="0" fontId="54" fillId="0" borderId="7" xfId="0" applyFont="1" applyBorder="1" applyAlignment="1" applyProtection="1">
      <alignment horizontal="center" vertical="center" wrapText="1"/>
      <protection locked="0"/>
    </xf>
    <xf numFmtId="0" fontId="54" fillId="0" borderId="23"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5" fillId="2" borderId="0" xfId="0" applyFont="1" applyFill="1" applyAlignment="1" applyProtection="1">
      <alignment horizontal="left" vertical="center"/>
      <protection locked="0"/>
    </xf>
    <xf numFmtId="0" fontId="37" fillId="0" borderId="0" xfId="0" applyFont="1" applyAlignment="1" applyProtection="1">
      <alignment horizontal="center" vertical="center"/>
      <protection locked="0"/>
    </xf>
    <xf numFmtId="0" fontId="11" fillId="0" borderId="24" xfId="0" applyFont="1" applyBorder="1" applyAlignment="1" applyProtection="1">
      <alignment horizontal="left" vertical="center" wrapText="1"/>
      <protection locked="0"/>
    </xf>
  </cellXfs>
  <cellStyles count="4">
    <cellStyle name="一般" xfId="0" builtinId="0"/>
    <cellStyle name="一般 3 2" xfId="2" xr:uid="{E43A33F4-6C7E-4C0B-B24A-2496FA8228F7}"/>
    <cellStyle name="大綱列_1" xfId="1" builtinId="1" iLevel="0"/>
    <cellStyle name="超連結" xfId="3" builtinId="8"/>
  </cellStyles>
  <dxfs count="78">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border>
        <top style="thin">
          <color auto="1"/>
        </top>
        <bottom style="thin">
          <color auto="1"/>
        </bottom>
        <vertical/>
        <horizontal/>
      </border>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FF9E7"/>
      <color rgb="FFFDF0E9"/>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CheckBox" fmlaLink="$BB$4" lockText="1" noThreeD="1"/>
</file>

<file path=xl/ctrlProps/ctrlProp48.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5A2B6A89-D1E7-4AE5-B334-6877E83A2A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174081" name="Button 1" hidden="1">
              <a:extLst>
                <a:ext uri="{63B3BB69-23CF-44E3-9099-C40C66FF867C}">
                  <a14:compatExt spid="_x0000_s174081"/>
                </a:ext>
                <a:ext uri="{FF2B5EF4-FFF2-40B4-BE49-F238E27FC236}">
                  <a16:creationId xmlns:a16="http://schemas.microsoft.com/office/drawing/2014/main" id="{00000000-0008-0000-0000-000001A8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174082" name="Button 2" hidden="1">
              <a:extLst>
                <a:ext uri="{63B3BB69-23CF-44E3-9099-C40C66FF867C}">
                  <a14:compatExt spid="_x0000_s174082"/>
                </a:ext>
                <a:ext uri="{FF2B5EF4-FFF2-40B4-BE49-F238E27FC236}">
                  <a16:creationId xmlns:a16="http://schemas.microsoft.com/office/drawing/2014/main" id="{00000000-0008-0000-0000-000002A8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174083" name="Button 3" hidden="1">
              <a:extLst>
                <a:ext uri="{63B3BB69-23CF-44E3-9099-C40C66FF867C}">
                  <a14:compatExt spid="_x0000_s174083"/>
                </a:ext>
                <a:ext uri="{FF2B5EF4-FFF2-40B4-BE49-F238E27FC236}">
                  <a16:creationId xmlns:a16="http://schemas.microsoft.com/office/drawing/2014/main" id="{00000000-0008-0000-0000-000003A8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174084" name="Button 4" hidden="1">
              <a:extLst>
                <a:ext uri="{63B3BB69-23CF-44E3-9099-C40C66FF867C}">
                  <a14:compatExt spid="_x0000_s174084"/>
                </a:ext>
                <a:ext uri="{FF2B5EF4-FFF2-40B4-BE49-F238E27FC236}">
                  <a16:creationId xmlns:a16="http://schemas.microsoft.com/office/drawing/2014/main" id="{00000000-0008-0000-0000-000004A8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174085" name="Button 5" hidden="1">
              <a:extLst>
                <a:ext uri="{63B3BB69-23CF-44E3-9099-C40C66FF867C}">
                  <a14:compatExt spid="_x0000_s174085"/>
                </a:ext>
                <a:ext uri="{FF2B5EF4-FFF2-40B4-BE49-F238E27FC236}">
                  <a16:creationId xmlns:a16="http://schemas.microsoft.com/office/drawing/2014/main" id="{00000000-0008-0000-0000-000005A8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174086" name="Button 6" hidden="1">
              <a:extLst>
                <a:ext uri="{63B3BB69-23CF-44E3-9099-C40C66FF867C}">
                  <a14:compatExt spid="_x0000_s174086"/>
                </a:ext>
                <a:ext uri="{FF2B5EF4-FFF2-40B4-BE49-F238E27FC236}">
                  <a16:creationId xmlns:a16="http://schemas.microsoft.com/office/drawing/2014/main" id="{00000000-0008-0000-0000-000006A8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174087" name="Check Box 7" hidden="1">
              <a:extLst>
                <a:ext uri="{63B3BB69-23CF-44E3-9099-C40C66FF867C}">
                  <a14:compatExt spid="_x0000_s174087"/>
                </a:ext>
                <a:ext uri="{FF2B5EF4-FFF2-40B4-BE49-F238E27FC236}">
                  <a16:creationId xmlns:a16="http://schemas.microsoft.com/office/drawing/2014/main" id="{00000000-0008-0000-0000-000007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174088" name="Check Box 8" hidden="1">
              <a:extLst>
                <a:ext uri="{63B3BB69-23CF-44E3-9099-C40C66FF867C}">
                  <a14:compatExt spid="_x0000_s174088"/>
                </a:ext>
                <a:ext uri="{FF2B5EF4-FFF2-40B4-BE49-F238E27FC236}">
                  <a16:creationId xmlns:a16="http://schemas.microsoft.com/office/drawing/2014/main" id="{00000000-0008-0000-0000-000008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174089" name="Check Box 9" hidden="1">
              <a:extLst>
                <a:ext uri="{63B3BB69-23CF-44E3-9099-C40C66FF867C}">
                  <a14:compatExt spid="_x0000_s174089"/>
                </a:ext>
                <a:ext uri="{FF2B5EF4-FFF2-40B4-BE49-F238E27FC236}">
                  <a16:creationId xmlns:a16="http://schemas.microsoft.com/office/drawing/2014/main" id="{00000000-0008-0000-0000-000009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174090" name="Check Box 10" hidden="1">
              <a:extLst>
                <a:ext uri="{63B3BB69-23CF-44E3-9099-C40C66FF867C}">
                  <a14:compatExt spid="_x0000_s174090"/>
                </a:ext>
                <a:ext uri="{FF2B5EF4-FFF2-40B4-BE49-F238E27FC236}">
                  <a16:creationId xmlns:a16="http://schemas.microsoft.com/office/drawing/2014/main" id="{00000000-0008-0000-0000-00000A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174091" name="Check Box 11" hidden="1">
              <a:extLst>
                <a:ext uri="{63B3BB69-23CF-44E3-9099-C40C66FF867C}">
                  <a14:compatExt spid="_x0000_s174091"/>
                </a:ext>
                <a:ext uri="{FF2B5EF4-FFF2-40B4-BE49-F238E27FC236}">
                  <a16:creationId xmlns:a16="http://schemas.microsoft.com/office/drawing/2014/main" id="{00000000-0008-0000-0000-00000B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174092" name="Check Box 12" hidden="1">
              <a:extLst>
                <a:ext uri="{63B3BB69-23CF-44E3-9099-C40C66FF867C}">
                  <a14:compatExt spid="_x0000_s174092"/>
                </a:ext>
                <a:ext uri="{FF2B5EF4-FFF2-40B4-BE49-F238E27FC236}">
                  <a16:creationId xmlns:a16="http://schemas.microsoft.com/office/drawing/2014/main" id="{00000000-0008-0000-0000-00000C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174093" name="Check Box 13" hidden="1">
              <a:extLst>
                <a:ext uri="{63B3BB69-23CF-44E3-9099-C40C66FF867C}">
                  <a14:compatExt spid="_x0000_s174093"/>
                </a:ext>
                <a:ext uri="{FF2B5EF4-FFF2-40B4-BE49-F238E27FC236}">
                  <a16:creationId xmlns:a16="http://schemas.microsoft.com/office/drawing/2014/main" id="{00000000-0008-0000-0000-00000D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174094" name="Check Box 14" hidden="1">
              <a:extLst>
                <a:ext uri="{63B3BB69-23CF-44E3-9099-C40C66FF867C}">
                  <a14:compatExt spid="_x0000_s174094"/>
                </a:ext>
                <a:ext uri="{FF2B5EF4-FFF2-40B4-BE49-F238E27FC236}">
                  <a16:creationId xmlns:a16="http://schemas.microsoft.com/office/drawing/2014/main" id="{00000000-0008-0000-0000-00000E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174095" name="Check Box 15" hidden="1">
              <a:extLst>
                <a:ext uri="{63B3BB69-23CF-44E3-9099-C40C66FF867C}">
                  <a14:compatExt spid="_x0000_s174095"/>
                </a:ext>
                <a:ext uri="{FF2B5EF4-FFF2-40B4-BE49-F238E27FC236}">
                  <a16:creationId xmlns:a16="http://schemas.microsoft.com/office/drawing/2014/main" id="{00000000-0008-0000-0000-00000F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174096" name="Check Box 16" hidden="1">
              <a:extLst>
                <a:ext uri="{63B3BB69-23CF-44E3-9099-C40C66FF867C}">
                  <a14:compatExt spid="_x0000_s174096"/>
                </a:ext>
                <a:ext uri="{FF2B5EF4-FFF2-40B4-BE49-F238E27FC236}">
                  <a16:creationId xmlns:a16="http://schemas.microsoft.com/office/drawing/2014/main" id="{00000000-0008-0000-0000-000010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174097" name="Check Box 17" hidden="1">
              <a:extLst>
                <a:ext uri="{63B3BB69-23CF-44E3-9099-C40C66FF867C}">
                  <a14:compatExt spid="_x0000_s174097"/>
                </a:ext>
                <a:ext uri="{FF2B5EF4-FFF2-40B4-BE49-F238E27FC236}">
                  <a16:creationId xmlns:a16="http://schemas.microsoft.com/office/drawing/2014/main" id="{00000000-0008-0000-0000-000011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174098" name="Check Box 18" hidden="1">
              <a:extLst>
                <a:ext uri="{63B3BB69-23CF-44E3-9099-C40C66FF867C}">
                  <a14:compatExt spid="_x0000_s174098"/>
                </a:ext>
                <a:ext uri="{FF2B5EF4-FFF2-40B4-BE49-F238E27FC236}">
                  <a16:creationId xmlns:a16="http://schemas.microsoft.com/office/drawing/2014/main" id="{00000000-0008-0000-0000-000012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174099" name="Check Box 19" hidden="1">
              <a:extLst>
                <a:ext uri="{63B3BB69-23CF-44E3-9099-C40C66FF867C}">
                  <a14:compatExt spid="_x0000_s174099"/>
                </a:ext>
                <a:ext uri="{FF2B5EF4-FFF2-40B4-BE49-F238E27FC236}">
                  <a16:creationId xmlns:a16="http://schemas.microsoft.com/office/drawing/2014/main" id="{00000000-0008-0000-0000-000013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174100" name="Check Box 20" hidden="1">
              <a:extLst>
                <a:ext uri="{63B3BB69-23CF-44E3-9099-C40C66FF867C}">
                  <a14:compatExt spid="_x0000_s174100"/>
                </a:ext>
                <a:ext uri="{FF2B5EF4-FFF2-40B4-BE49-F238E27FC236}">
                  <a16:creationId xmlns:a16="http://schemas.microsoft.com/office/drawing/2014/main" id="{00000000-0008-0000-0000-000014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174101" name="Check Box 21" hidden="1">
              <a:extLst>
                <a:ext uri="{63B3BB69-23CF-44E3-9099-C40C66FF867C}">
                  <a14:compatExt spid="_x0000_s174101"/>
                </a:ext>
                <a:ext uri="{FF2B5EF4-FFF2-40B4-BE49-F238E27FC236}">
                  <a16:creationId xmlns:a16="http://schemas.microsoft.com/office/drawing/2014/main" id="{00000000-0008-0000-0000-000015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174102" name="Check Box 22" hidden="1">
              <a:extLst>
                <a:ext uri="{63B3BB69-23CF-44E3-9099-C40C66FF867C}">
                  <a14:compatExt spid="_x0000_s174102"/>
                </a:ext>
                <a:ext uri="{FF2B5EF4-FFF2-40B4-BE49-F238E27FC236}">
                  <a16:creationId xmlns:a16="http://schemas.microsoft.com/office/drawing/2014/main" id="{00000000-0008-0000-0000-000016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174103" name="Check Box 23" hidden="1">
              <a:extLst>
                <a:ext uri="{63B3BB69-23CF-44E3-9099-C40C66FF867C}">
                  <a14:compatExt spid="_x0000_s174103"/>
                </a:ext>
                <a:ext uri="{FF2B5EF4-FFF2-40B4-BE49-F238E27FC236}">
                  <a16:creationId xmlns:a16="http://schemas.microsoft.com/office/drawing/2014/main" id="{00000000-0008-0000-0000-000017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174104" name="Check Box 24" hidden="1">
              <a:extLst>
                <a:ext uri="{63B3BB69-23CF-44E3-9099-C40C66FF867C}">
                  <a14:compatExt spid="_x0000_s174104"/>
                </a:ext>
                <a:ext uri="{FF2B5EF4-FFF2-40B4-BE49-F238E27FC236}">
                  <a16:creationId xmlns:a16="http://schemas.microsoft.com/office/drawing/2014/main" id="{00000000-0008-0000-0000-000018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174105" name="Check Box 25" hidden="1">
              <a:extLst>
                <a:ext uri="{63B3BB69-23CF-44E3-9099-C40C66FF867C}">
                  <a14:compatExt spid="_x0000_s174105"/>
                </a:ext>
                <a:ext uri="{FF2B5EF4-FFF2-40B4-BE49-F238E27FC236}">
                  <a16:creationId xmlns:a16="http://schemas.microsoft.com/office/drawing/2014/main" id="{00000000-0008-0000-0000-000019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174106" name="Check Box 26" hidden="1">
              <a:extLst>
                <a:ext uri="{63B3BB69-23CF-44E3-9099-C40C66FF867C}">
                  <a14:compatExt spid="_x0000_s174106"/>
                </a:ext>
                <a:ext uri="{FF2B5EF4-FFF2-40B4-BE49-F238E27FC236}">
                  <a16:creationId xmlns:a16="http://schemas.microsoft.com/office/drawing/2014/main" id="{00000000-0008-0000-0000-00001A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174107" name="Check Box 27" hidden="1">
              <a:extLst>
                <a:ext uri="{63B3BB69-23CF-44E3-9099-C40C66FF867C}">
                  <a14:compatExt spid="_x0000_s174107"/>
                </a:ext>
                <a:ext uri="{FF2B5EF4-FFF2-40B4-BE49-F238E27FC236}">
                  <a16:creationId xmlns:a16="http://schemas.microsoft.com/office/drawing/2014/main" id="{00000000-0008-0000-0000-00001B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174108" name="Check Box 28" hidden="1">
              <a:extLst>
                <a:ext uri="{63B3BB69-23CF-44E3-9099-C40C66FF867C}">
                  <a14:compatExt spid="_x0000_s174108"/>
                </a:ext>
                <a:ext uri="{FF2B5EF4-FFF2-40B4-BE49-F238E27FC236}">
                  <a16:creationId xmlns:a16="http://schemas.microsoft.com/office/drawing/2014/main" id="{00000000-0008-0000-0000-00001C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174109" name="Check Box 29" hidden="1">
              <a:extLst>
                <a:ext uri="{63B3BB69-23CF-44E3-9099-C40C66FF867C}">
                  <a14:compatExt spid="_x0000_s174109"/>
                </a:ext>
                <a:ext uri="{FF2B5EF4-FFF2-40B4-BE49-F238E27FC236}">
                  <a16:creationId xmlns:a16="http://schemas.microsoft.com/office/drawing/2014/main" id="{00000000-0008-0000-0000-00001D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174110" name="Check Box 30" hidden="1">
              <a:extLst>
                <a:ext uri="{63B3BB69-23CF-44E3-9099-C40C66FF867C}">
                  <a14:compatExt spid="_x0000_s174110"/>
                </a:ext>
                <a:ext uri="{FF2B5EF4-FFF2-40B4-BE49-F238E27FC236}">
                  <a16:creationId xmlns:a16="http://schemas.microsoft.com/office/drawing/2014/main" id="{00000000-0008-0000-0000-00001E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174111" name="Check Box 31" hidden="1">
              <a:extLst>
                <a:ext uri="{63B3BB69-23CF-44E3-9099-C40C66FF867C}">
                  <a14:compatExt spid="_x0000_s174111"/>
                </a:ext>
                <a:ext uri="{FF2B5EF4-FFF2-40B4-BE49-F238E27FC236}">
                  <a16:creationId xmlns:a16="http://schemas.microsoft.com/office/drawing/2014/main" id="{00000000-0008-0000-0000-00001F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174112" name="Check Box 32" hidden="1">
              <a:extLst>
                <a:ext uri="{63B3BB69-23CF-44E3-9099-C40C66FF867C}">
                  <a14:compatExt spid="_x0000_s174112"/>
                </a:ext>
                <a:ext uri="{FF2B5EF4-FFF2-40B4-BE49-F238E27FC236}">
                  <a16:creationId xmlns:a16="http://schemas.microsoft.com/office/drawing/2014/main" id="{00000000-0008-0000-0000-000020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174113" name="Check Box 33" hidden="1">
              <a:extLst>
                <a:ext uri="{63B3BB69-23CF-44E3-9099-C40C66FF867C}">
                  <a14:compatExt spid="_x0000_s174113"/>
                </a:ext>
                <a:ext uri="{FF2B5EF4-FFF2-40B4-BE49-F238E27FC236}">
                  <a16:creationId xmlns:a16="http://schemas.microsoft.com/office/drawing/2014/main" id="{00000000-0008-0000-0000-000021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174114" name="Check Box 34" hidden="1">
              <a:extLst>
                <a:ext uri="{63B3BB69-23CF-44E3-9099-C40C66FF867C}">
                  <a14:compatExt spid="_x0000_s174114"/>
                </a:ext>
                <a:ext uri="{FF2B5EF4-FFF2-40B4-BE49-F238E27FC236}">
                  <a16:creationId xmlns:a16="http://schemas.microsoft.com/office/drawing/2014/main" id="{00000000-0008-0000-0000-000022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174115" name="Check Box 35" hidden="1">
              <a:extLst>
                <a:ext uri="{63B3BB69-23CF-44E3-9099-C40C66FF867C}">
                  <a14:compatExt spid="_x0000_s174115"/>
                </a:ext>
                <a:ext uri="{FF2B5EF4-FFF2-40B4-BE49-F238E27FC236}">
                  <a16:creationId xmlns:a16="http://schemas.microsoft.com/office/drawing/2014/main" id="{00000000-0008-0000-0000-000023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174116" name="Check Box 36" hidden="1">
              <a:extLst>
                <a:ext uri="{63B3BB69-23CF-44E3-9099-C40C66FF867C}">
                  <a14:compatExt spid="_x0000_s174116"/>
                </a:ext>
                <a:ext uri="{FF2B5EF4-FFF2-40B4-BE49-F238E27FC236}">
                  <a16:creationId xmlns:a16="http://schemas.microsoft.com/office/drawing/2014/main" id="{00000000-0008-0000-0000-000024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174117" name="Check Box 37" hidden="1">
              <a:extLst>
                <a:ext uri="{63B3BB69-23CF-44E3-9099-C40C66FF867C}">
                  <a14:compatExt spid="_x0000_s174117"/>
                </a:ext>
                <a:ext uri="{FF2B5EF4-FFF2-40B4-BE49-F238E27FC236}">
                  <a16:creationId xmlns:a16="http://schemas.microsoft.com/office/drawing/2014/main" id="{00000000-0008-0000-0000-000025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174118" name="Check Box 38" hidden="1">
              <a:extLst>
                <a:ext uri="{63B3BB69-23CF-44E3-9099-C40C66FF867C}">
                  <a14:compatExt spid="_x0000_s174118"/>
                </a:ext>
                <a:ext uri="{FF2B5EF4-FFF2-40B4-BE49-F238E27FC236}">
                  <a16:creationId xmlns:a16="http://schemas.microsoft.com/office/drawing/2014/main" id="{00000000-0008-0000-0000-000026A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174119" name="Check Box 39" hidden="1">
              <a:extLst>
                <a:ext uri="{63B3BB69-23CF-44E3-9099-C40C66FF867C}">
                  <a14:compatExt spid="_x0000_s174119"/>
                </a:ext>
                <a:ext uri="{FF2B5EF4-FFF2-40B4-BE49-F238E27FC236}">
                  <a16:creationId xmlns:a16="http://schemas.microsoft.com/office/drawing/2014/main" id="{00000000-0008-0000-0000-000027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174120" name="Check Box 40" hidden="1">
              <a:extLst>
                <a:ext uri="{63B3BB69-23CF-44E3-9099-C40C66FF867C}">
                  <a14:compatExt spid="_x0000_s174120"/>
                </a:ext>
                <a:ext uri="{FF2B5EF4-FFF2-40B4-BE49-F238E27FC236}">
                  <a16:creationId xmlns:a16="http://schemas.microsoft.com/office/drawing/2014/main" id="{00000000-0008-0000-0000-000028A8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3CA87CC6-BAEB-4E6F-AEC3-67BFC6774DAD}"/>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B890437F-D6C9-4C97-8AB0-334D34E289C4}"/>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6DDEFCA5-72A0-4047-A0CE-9800312D7D0A}"/>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B65BAAE7-F05E-4BA8-B26F-CB2DD7B9D5DD}"/>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DB1D1242-7B8D-475B-B2A1-11596D9540A1}"/>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AC1FC898-0634-4D2A-8D4A-DD353D3DA089}"/>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40</xdr:col>
          <xdr:colOff>542925</xdr:colOff>
          <xdr:row>8</xdr:row>
          <xdr:rowOff>28575</xdr:rowOff>
        </xdr:from>
        <xdr:to>
          <xdr:col>42</xdr:col>
          <xdr:colOff>228600</xdr:colOff>
          <xdr:row>9</xdr:row>
          <xdr:rowOff>76200</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40</xdr:col>
          <xdr:colOff>561975</xdr:colOff>
          <xdr:row>11</xdr:row>
          <xdr:rowOff>95250</xdr:rowOff>
        </xdr:from>
        <xdr:to>
          <xdr:col>42</xdr:col>
          <xdr:colOff>238125</xdr:colOff>
          <xdr:row>12</xdr:row>
          <xdr:rowOff>142875</xdr:rowOff>
        </xdr:to>
        <xdr:sp macro="" textlink="">
          <xdr:nvSpPr>
            <xdr:cNvPr id="10417" name="Button 177" hidden="1">
              <a:extLst>
                <a:ext uri="{63B3BB69-23CF-44E3-9099-C40C66FF867C}">
                  <a14:compatExt spid="_x0000_s10417"/>
                </a:ext>
                <a:ext uri="{FF2B5EF4-FFF2-40B4-BE49-F238E27FC236}">
                  <a16:creationId xmlns:a16="http://schemas.microsoft.com/office/drawing/2014/main" id="{00000000-0008-0000-0500-0000B12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提取價格</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40</xdr:col>
          <xdr:colOff>552450</xdr:colOff>
          <xdr:row>4</xdr:row>
          <xdr:rowOff>161925</xdr:rowOff>
        </xdr:from>
        <xdr:to>
          <xdr:col>42</xdr:col>
          <xdr:colOff>228600</xdr:colOff>
          <xdr:row>6</xdr:row>
          <xdr:rowOff>9525</xdr:rowOff>
        </xdr:to>
        <xdr:sp macro="" textlink="">
          <xdr:nvSpPr>
            <xdr:cNvPr id="10510" name="Button 270" hidden="1">
              <a:extLst>
                <a:ext uri="{63B3BB69-23CF-44E3-9099-C40C66FF867C}">
                  <a14:compatExt spid="_x0000_s10510"/>
                </a:ext>
                <a:ext uri="{FF2B5EF4-FFF2-40B4-BE49-F238E27FC236}">
                  <a16:creationId xmlns:a16="http://schemas.microsoft.com/office/drawing/2014/main" id="{00000000-0008-0000-0500-00000E29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出現則變色</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40</xdr:col>
          <xdr:colOff>552450</xdr:colOff>
          <xdr:row>6</xdr:row>
          <xdr:rowOff>133350</xdr:rowOff>
        </xdr:from>
        <xdr:to>
          <xdr:col>42</xdr:col>
          <xdr:colOff>219075</xdr:colOff>
          <xdr:row>7</xdr:row>
          <xdr:rowOff>142875</xdr:rowOff>
        </xdr:to>
        <xdr:sp macro="" textlink="">
          <xdr:nvSpPr>
            <xdr:cNvPr id="10511" name="Button 271" hidden="1">
              <a:extLst>
                <a:ext uri="{63B3BB69-23CF-44E3-9099-C40C66FF867C}">
                  <a14:compatExt spid="_x0000_s10511"/>
                </a:ext>
                <a:ext uri="{FF2B5EF4-FFF2-40B4-BE49-F238E27FC236}">
                  <a16:creationId xmlns:a16="http://schemas.microsoft.com/office/drawing/2014/main" id="{00000000-0008-0000-0500-00000F29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40</xdr:col>
          <xdr:colOff>552450</xdr:colOff>
          <xdr:row>10</xdr:row>
          <xdr:rowOff>0</xdr:rowOff>
        </xdr:from>
        <xdr:to>
          <xdr:col>42</xdr:col>
          <xdr:colOff>238125</xdr:colOff>
          <xdr:row>11</xdr:row>
          <xdr:rowOff>47625</xdr:rowOff>
        </xdr:to>
        <xdr:sp macro="" textlink="">
          <xdr:nvSpPr>
            <xdr:cNvPr id="10588" name="Button 348" hidden="1">
              <a:extLst>
                <a:ext uri="{63B3BB69-23CF-44E3-9099-C40C66FF867C}">
                  <a14:compatExt spid="_x0000_s10588"/>
                </a:ext>
                <a:ext uri="{FF2B5EF4-FFF2-40B4-BE49-F238E27FC236}">
                  <a16:creationId xmlns:a16="http://schemas.microsoft.com/office/drawing/2014/main" id="{00000000-0008-0000-0500-00005C29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900" b="0" i="0" u="none" strike="noStrike" baseline="0">
                  <a:solidFill>
                    <a:srgbClr val="000000"/>
                  </a:solidFill>
                  <a:latin typeface="微軟正黑體"/>
                  <a:ea typeface="微軟正黑體"/>
                </a:rPr>
                <a:t>左邊true則變色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40</xdr:col>
          <xdr:colOff>581025</xdr:colOff>
          <xdr:row>12</xdr:row>
          <xdr:rowOff>190500</xdr:rowOff>
        </xdr:from>
        <xdr:to>
          <xdr:col>42</xdr:col>
          <xdr:colOff>266700</xdr:colOff>
          <xdr:row>14</xdr:row>
          <xdr:rowOff>38100</xdr:rowOff>
        </xdr:to>
        <xdr:sp macro="" textlink="">
          <xdr:nvSpPr>
            <xdr:cNvPr id="10590" name="Button 350" hidden="1">
              <a:extLst>
                <a:ext uri="{63B3BB69-23CF-44E3-9099-C40C66FF867C}">
                  <a14:compatExt spid="_x0000_s10590"/>
                </a:ext>
                <a:ext uri="{FF2B5EF4-FFF2-40B4-BE49-F238E27FC236}">
                  <a16:creationId xmlns:a16="http://schemas.microsoft.com/office/drawing/2014/main" id="{00000000-0008-0000-0500-00005E29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特定true則變色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xdr:row>
          <xdr:rowOff>114300</xdr:rowOff>
        </xdr:from>
        <xdr:to>
          <xdr:col>11</xdr:col>
          <xdr:colOff>57150</xdr:colOff>
          <xdr:row>7</xdr:row>
          <xdr:rowOff>66675</xdr:rowOff>
        </xdr:to>
        <xdr:sp macro="" textlink="">
          <xdr:nvSpPr>
            <xdr:cNvPr id="10591" name="CommandButton1" hidden="1">
              <a:extLst>
                <a:ext uri="{63B3BB69-23CF-44E3-9099-C40C66FF867C}">
                  <a14:compatExt spid="_x0000_s10591"/>
                </a:ext>
                <a:ext uri="{FF2B5EF4-FFF2-40B4-BE49-F238E27FC236}">
                  <a16:creationId xmlns:a16="http://schemas.microsoft.com/office/drawing/2014/main" id="{00000000-0008-0000-0500-00005F29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57150</xdr:colOff>
          <xdr:row>4</xdr:row>
          <xdr:rowOff>0</xdr:rowOff>
        </xdr:to>
        <xdr:sp macro="" textlink="">
          <xdr:nvSpPr>
            <xdr:cNvPr id="10593" name="Check Box 353" hidden="1">
              <a:extLst>
                <a:ext uri="{63B3BB69-23CF-44E3-9099-C40C66FF867C}">
                  <a14:compatExt spid="_x0000_s10593"/>
                </a:ext>
                <a:ext uri="{FF2B5EF4-FFF2-40B4-BE49-F238E27FC236}">
                  <a16:creationId xmlns:a16="http://schemas.microsoft.com/office/drawing/2014/main" id="{00000000-0008-0000-0500-0000612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39937" name="Button 1" hidden="1">
              <a:extLst>
                <a:ext uri="{63B3BB69-23CF-44E3-9099-C40C66FF867C}">
                  <a14:compatExt spid="_x0000_s39937"/>
                </a:ext>
                <a:ext uri="{FF2B5EF4-FFF2-40B4-BE49-F238E27FC236}">
                  <a16:creationId xmlns:a16="http://schemas.microsoft.com/office/drawing/2014/main" id="{00000000-0008-0000-0600-000001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2.xml"/><Relationship Id="rId13" Type="http://schemas.openxmlformats.org/officeDocument/2006/relationships/ctrlProp" Target="../ctrlProps/ctrlProp47.xml"/><Relationship Id="rId3" Type="http://schemas.openxmlformats.org/officeDocument/2006/relationships/vmlDrawing" Target="../drawings/vmlDrawing4.vml"/><Relationship Id="rId7" Type="http://schemas.openxmlformats.org/officeDocument/2006/relationships/ctrlProp" Target="../ctrlProps/ctrlProp41.xml"/><Relationship Id="rId12" Type="http://schemas.openxmlformats.org/officeDocument/2006/relationships/ctrlProp" Target="../ctrlProps/ctrlProp46.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image" Target="../media/image3.emf"/><Relationship Id="rId11" Type="http://schemas.openxmlformats.org/officeDocument/2006/relationships/ctrlProp" Target="../ctrlProps/ctrlProp45.xml"/><Relationship Id="rId5" Type="http://schemas.openxmlformats.org/officeDocument/2006/relationships/control" Target="../activeX/activeX1.xml"/><Relationship Id="rId10" Type="http://schemas.openxmlformats.org/officeDocument/2006/relationships/ctrlProp" Target="../ctrlProps/ctrlProp44.xml"/><Relationship Id="rId4" Type="http://schemas.openxmlformats.org/officeDocument/2006/relationships/vmlDrawing" Target="../drawings/vmlDrawing5.vml"/><Relationship Id="rId9" Type="http://schemas.openxmlformats.org/officeDocument/2006/relationships/ctrlProp" Target="../ctrlProps/ctrlProp4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4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AF5E1-5509-4725-81CC-6D277E8CFCC0}">
  <sheetPr codeName="Sheet14"/>
  <dimension ref="A1:CJ88"/>
  <sheetViews>
    <sheetView tabSelected="1" view="pageBreakPreview" topLeftCell="A39" zoomScale="140" zoomScaleNormal="100" zoomScaleSheetLayoutView="140" workbookViewId="0">
      <selection activeCell="I15" sqref="I15:R15"/>
    </sheetView>
  </sheetViews>
  <sheetFormatPr defaultRowHeight="15.75"/>
  <cols>
    <col min="1" max="1" width="6.7109375" style="26" customWidth="1"/>
    <col min="2" max="3" width="3.7109375" style="30" customWidth="1"/>
    <col min="4" max="4" width="2.7109375" style="30" customWidth="1"/>
    <col min="5" max="8" width="4.28515625" style="30" customWidth="1"/>
    <col min="9" max="9" width="2.7109375" style="30" customWidth="1"/>
    <col min="10" max="13" width="4.28515625" style="30" customWidth="1"/>
    <col min="14" max="14" width="2.7109375" style="30" customWidth="1"/>
    <col min="15" max="20" width="4.28515625" style="30" customWidth="1"/>
    <col min="21" max="21" width="2.7109375" style="30" customWidth="1"/>
    <col min="22" max="23" width="4.28515625" style="30" customWidth="1"/>
    <col min="24" max="25" width="4.28515625" style="30" hidden="1" customWidth="1"/>
    <col min="26" max="27" width="4.28515625" style="30" customWidth="1"/>
    <col min="28" max="28" width="4.28515625" style="30" hidden="1" customWidth="1"/>
    <col min="29" max="29" width="2.7109375" style="30" customWidth="1"/>
    <col min="30" max="34" width="4.28515625" style="30" customWidth="1"/>
    <col min="35" max="35" width="4.28515625" style="30" hidden="1" customWidth="1"/>
    <col min="36" max="36" width="1.42578125" style="30" customWidth="1"/>
    <col min="37" max="37" width="12" style="31" customWidth="1"/>
    <col min="38" max="38" width="15.7109375" hidden="1" customWidth="1"/>
    <col min="39" max="39" width="10.85546875" hidden="1" customWidth="1"/>
    <col min="40" max="41" width="9.140625" hidden="1" customWidth="1"/>
    <col min="42" max="42" width="9.140625" style="26" hidden="1" customWidth="1"/>
    <col min="43" max="43" width="10.85546875" style="27" hidden="1" customWidth="1"/>
    <col min="44" max="44" width="99.28515625" style="26" hidden="1" customWidth="1"/>
    <col min="45" max="45" width="9.42578125" customWidth="1"/>
    <col min="54" max="55" width="3.7109375" style="260" customWidth="1"/>
    <col min="56" max="56" width="2.7109375" style="260" customWidth="1"/>
    <col min="57" max="60" width="4.28515625" style="260" customWidth="1"/>
    <col min="61" max="61" width="2.7109375" style="260" customWidth="1"/>
    <col min="62" max="65" width="4.28515625" style="260" customWidth="1"/>
    <col min="66" max="66" width="2.7109375" style="260" customWidth="1"/>
    <col min="67" max="72" width="4.28515625" style="260" customWidth="1"/>
    <col min="73" max="73" width="2.7109375" style="260" customWidth="1"/>
    <col min="74" max="80" width="4.28515625" style="260" customWidth="1"/>
    <col min="81" max="81" width="2.7109375" style="260" customWidth="1"/>
    <col min="82" max="88" width="4.28515625" style="260" customWidth="1"/>
  </cols>
  <sheetData>
    <row r="1" spans="1:88" ht="15.95" customHeight="1" thickTop="1" thickBot="1">
      <c r="B1" s="599" t="s">
        <v>321</v>
      </c>
      <c r="C1" s="600"/>
      <c r="D1" s="600"/>
      <c r="E1" s="600"/>
      <c r="F1" s="600"/>
      <c r="G1" s="600"/>
      <c r="H1" s="600"/>
      <c r="I1" s="600"/>
      <c r="J1" s="600"/>
      <c r="K1" s="600"/>
      <c r="L1" s="600"/>
      <c r="M1" s="600" t="s">
        <v>322</v>
      </c>
      <c r="N1" s="600"/>
      <c r="O1" s="600"/>
      <c r="P1" s="600"/>
      <c r="Q1" s="600"/>
      <c r="R1" s="600"/>
      <c r="S1" s="600"/>
      <c r="T1" s="600"/>
      <c r="U1" s="600"/>
      <c r="V1" s="600"/>
      <c r="W1" s="600"/>
      <c r="X1" s="304"/>
      <c r="Y1" s="304"/>
      <c r="Z1" s="600" t="s">
        <v>323</v>
      </c>
      <c r="AA1" s="600"/>
      <c r="AB1" s="600"/>
      <c r="AC1" s="600"/>
      <c r="AD1" s="600"/>
      <c r="AE1" s="600"/>
      <c r="AF1" s="600"/>
      <c r="AG1" s="600"/>
      <c r="AH1" s="600"/>
      <c r="AI1" s="600"/>
      <c r="AJ1" s="601"/>
      <c r="AL1" s="305"/>
      <c r="BB1" s="104" t="s">
        <v>171</v>
      </c>
      <c r="BC1" s="105"/>
      <c r="BD1" s="105"/>
      <c r="BE1" s="105"/>
      <c r="BF1" s="105"/>
      <c r="BG1" s="105"/>
      <c r="BH1" s="105"/>
      <c r="BI1" s="105"/>
      <c r="BJ1" s="105"/>
      <c r="BK1" s="105"/>
      <c r="BL1" s="105"/>
      <c r="BM1" s="105"/>
      <c r="BN1" s="105"/>
      <c r="BO1" s="105"/>
      <c r="BP1" s="105"/>
      <c r="BQ1" s="105"/>
      <c r="BR1" s="105"/>
      <c r="BS1" s="105"/>
      <c r="BT1" s="105"/>
      <c r="BU1" s="105"/>
      <c r="BV1" s="105"/>
      <c r="BW1" s="105"/>
      <c r="BX1" s="105"/>
      <c r="BY1" s="105"/>
      <c r="BZ1" s="105"/>
      <c r="CA1" s="105"/>
      <c r="CB1" s="105"/>
      <c r="CC1" s="105"/>
      <c r="CD1" s="105"/>
      <c r="CE1" s="105"/>
      <c r="CF1" s="105"/>
      <c r="CG1" s="105"/>
      <c r="CH1" s="105"/>
      <c r="CI1" s="105"/>
      <c r="CJ1" s="106"/>
    </row>
    <row r="2" spans="1:88" ht="18" hidden="1" customHeight="1" thickTop="1" thickBot="1">
      <c r="B2" s="95"/>
      <c r="C2" s="107"/>
      <c r="D2" s="306" t="s">
        <v>158</v>
      </c>
      <c r="E2" s="307"/>
      <c r="F2" s="307"/>
      <c r="G2" s="307"/>
      <c r="H2" s="307"/>
      <c r="I2" s="308"/>
      <c r="J2" s="308"/>
      <c r="K2" s="308"/>
      <c r="L2" s="308"/>
      <c r="M2" s="308"/>
      <c r="N2" s="308"/>
      <c r="O2" s="308"/>
      <c r="P2" s="308"/>
      <c r="Q2" s="308"/>
      <c r="R2" s="308"/>
      <c r="S2" s="308"/>
      <c r="T2" s="308"/>
      <c r="U2" s="309"/>
      <c r="V2" s="307"/>
      <c r="W2" s="307"/>
      <c r="X2" s="307"/>
      <c r="Y2" s="307"/>
      <c r="Z2" s="307"/>
      <c r="AA2" s="308"/>
      <c r="AB2" s="308"/>
      <c r="AC2" s="308"/>
      <c r="AD2" s="308"/>
      <c r="AE2" s="308"/>
      <c r="AF2" s="308"/>
      <c r="AG2" s="308"/>
      <c r="AH2" s="308"/>
      <c r="AI2" s="308"/>
      <c r="AJ2" s="310"/>
      <c r="AL2" s="90"/>
      <c r="AN2" s="15"/>
      <c r="AO2" s="15"/>
      <c r="BB2" s="54"/>
      <c r="BC2" s="56"/>
      <c r="BD2" s="108" t="s">
        <v>157</v>
      </c>
      <c r="BE2" s="109"/>
      <c r="BF2" s="109"/>
      <c r="BG2" s="109"/>
      <c r="BH2" s="109"/>
      <c r="BI2" s="109"/>
      <c r="BJ2" s="109"/>
      <c r="BK2" s="109"/>
      <c r="BL2" s="110"/>
      <c r="BM2" s="111"/>
      <c r="BN2" s="112"/>
      <c r="BO2" s="112"/>
      <c r="BP2" s="112"/>
      <c r="BQ2" s="112"/>
      <c r="BR2" s="112"/>
      <c r="BS2" s="112"/>
      <c r="BT2" s="113"/>
      <c r="BU2" s="114"/>
      <c r="BV2" s="115"/>
      <c r="BW2" s="115"/>
      <c r="BX2" s="115"/>
      <c r="BY2" s="115"/>
      <c r="BZ2" s="115"/>
      <c r="CA2" s="111"/>
      <c r="CB2" s="112"/>
      <c r="CC2" s="112"/>
      <c r="CD2" s="112"/>
      <c r="CE2" s="112"/>
      <c r="CF2" s="112"/>
      <c r="CG2" s="112"/>
      <c r="CH2" s="112"/>
      <c r="CI2" s="112"/>
      <c r="CJ2" s="116"/>
    </row>
    <row r="3" spans="1:88" ht="20.100000000000001" customHeight="1" thickTop="1">
      <c r="B3" s="602" t="s">
        <v>85</v>
      </c>
      <c r="C3" s="472" t="s">
        <v>5</v>
      </c>
      <c r="D3" s="605" t="s">
        <v>346</v>
      </c>
      <c r="E3" s="606"/>
      <c r="F3" s="606"/>
      <c r="G3" s="606"/>
      <c r="H3" s="606"/>
      <c r="I3" s="606"/>
      <c r="J3" s="606"/>
      <c r="K3" s="607"/>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9"/>
      <c r="AK3" s="324" t="str" cm="1">
        <f t="array" aca="1" ref="AK3" ca="1">IF($BU$26,IF(SUMPRODUCT(LEN(L3)-LEN(SUBSTITUTE(LOWER(L3), MID("abcdefghijklmnopqrstuvwxyz", ROW(INDIRECT("1:26")), 1), ""))) &lt;= 2, "←請填寫英文Please fill in English.",""),"")</f>
        <v/>
      </c>
      <c r="AL3" s="324"/>
      <c r="AO3" t="str">
        <f>彙整資料!B2</f>
        <v/>
      </c>
      <c r="BB3" s="52" t="s">
        <v>172</v>
      </c>
      <c r="BC3" s="53" t="s">
        <v>173</v>
      </c>
      <c r="BD3" s="117" t="s">
        <v>174</v>
      </c>
      <c r="BE3" s="118"/>
      <c r="BF3" s="118"/>
      <c r="BG3" s="118"/>
      <c r="BH3" s="118"/>
      <c r="BI3" s="118"/>
      <c r="BJ3" s="118"/>
      <c r="BK3" s="118"/>
      <c r="BL3" s="119"/>
      <c r="BM3" s="120"/>
      <c r="BN3" s="121"/>
      <c r="BO3" s="121"/>
      <c r="BP3" s="121"/>
      <c r="BQ3" s="121"/>
      <c r="BR3" s="121"/>
      <c r="BS3" s="121"/>
      <c r="BT3" s="121"/>
      <c r="BU3" s="121"/>
      <c r="BV3" s="121"/>
      <c r="BW3" s="121"/>
      <c r="BX3" s="121"/>
      <c r="BY3" s="121"/>
      <c r="BZ3" s="121"/>
      <c r="CA3" s="121"/>
      <c r="CB3" s="121"/>
      <c r="CC3" s="121"/>
      <c r="CD3" s="121"/>
      <c r="CE3" s="121"/>
      <c r="CF3" s="121"/>
      <c r="CG3" s="121"/>
      <c r="CH3" s="121"/>
      <c r="CI3" s="121"/>
      <c r="CJ3" s="122"/>
    </row>
    <row r="4" spans="1:88" ht="20.100000000000001" customHeight="1">
      <c r="B4" s="603"/>
      <c r="C4" s="473"/>
      <c r="D4" s="594" t="s">
        <v>159</v>
      </c>
      <c r="E4" s="595"/>
      <c r="F4" s="595"/>
      <c r="G4" s="595"/>
      <c r="H4" s="595"/>
      <c r="I4" s="595"/>
      <c r="J4" s="595"/>
      <c r="K4" s="610"/>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74"/>
      <c r="AK4" s="324" t="str" cm="1">
        <f t="array" aca="1" ref="AK4" ca="1">IF($BU$26,IF(SUMPRODUCT(LEN(L4)-LEN(SUBSTITUTE(LOWER(L4), MID("abcdefghijklmnopqrstuvwxyz", ROW(INDIRECT("1:26")), 1), ""))) &lt;= 2, "←請填寫英文Please fill in English.",""),"")</f>
        <v/>
      </c>
      <c r="AL4" s="324"/>
      <c r="BB4" s="54"/>
      <c r="BC4" s="55"/>
      <c r="BD4" s="123" t="s">
        <v>175</v>
      </c>
      <c r="BE4" s="124"/>
      <c r="BF4" s="124"/>
      <c r="BG4" s="124"/>
      <c r="BH4" s="124"/>
      <c r="BI4" s="124"/>
      <c r="BJ4" s="124"/>
      <c r="BK4" s="124"/>
      <c r="BL4" s="125"/>
      <c r="BM4" s="111"/>
      <c r="BN4" s="112"/>
      <c r="BO4" s="112"/>
      <c r="BP4" s="112"/>
      <c r="BQ4" s="112"/>
      <c r="BR4" s="112"/>
      <c r="BS4" s="112"/>
      <c r="BT4" s="112"/>
      <c r="BU4" s="112"/>
      <c r="BV4" s="112"/>
      <c r="BW4" s="112"/>
      <c r="BX4" s="112"/>
      <c r="BY4" s="112"/>
      <c r="BZ4" s="112"/>
      <c r="CA4" s="112"/>
      <c r="CB4" s="112"/>
      <c r="CC4" s="112"/>
      <c r="CD4" s="112"/>
      <c r="CE4" s="112"/>
      <c r="CF4" s="112"/>
      <c r="CG4" s="112"/>
      <c r="CH4" s="112"/>
      <c r="CI4" s="112"/>
      <c r="CJ4" s="126"/>
    </row>
    <row r="5" spans="1:88" ht="20.100000000000001" customHeight="1">
      <c r="B5" s="603"/>
      <c r="C5" s="473"/>
      <c r="D5" s="594" t="s">
        <v>160</v>
      </c>
      <c r="E5" s="595"/>
      <c r="F5" s="595"/>
      <c r="G5" s="595"/>
      <c r="H5" s="595"/>
      <c r="I5" s="595"/>
      <c r="J5" s="595"/>
      <c r="K5" s="610"/>
      <c r="L5" s="513"/>
      <c r="M5" s="513"/>
      <c r="N5" s="513"/>
      <c r="O5" s="513"/>
      <c r="P5" s="513"/>
      <c r="Q5" s="513"/>
      <c r="R5" s="513"/>
      <c r="S5" s="513"/>
      <c r="T5" s="590"/>
      <c r="U5" s="591" t="s">
        <v>161</v>
      </c>
      <c r="V5" s="592"/>
      <c r="W5" s="593"/>
      <c r="X5" s="339"/>
      <c r="Y5" s="339"/>
      <c r="Z5" s="513"/>
      <c r="AA5" s="513"/>
      <c r="AB5" s="513"/>
      <c r="AC5" s="513"/>
      <c r="AD5" s="513"/>
      <c r="AE5" s="513"/>
      <c r="AF5" s="513"/>
      <c r="AG5" s="513"/>
      <c r="AH5" s="513"/>
      <c r="AI5" s="513"/>
      <c r="AJ5" s="574"/>
      <c r="AK5" s="324"/>
      <c r="AL5" s="324"/>
      <c r="BB5" s="54"/>
      <c r="BC5" s="55"/>
      <c r="BD5" s="127" t="s">
        <v>176</v>
      </c>
      <c r="BE5" s="128"/>
      <c r="BF5" s="128"/>
      <c r="BG5" s="128"/>
      <c r="BH5" s="128"/>
      <c r="BI5" s="128"/>
      <c r="BJ5" s="128"/>
      <c r="BK5" s="128"/>
      <c r="BL5" s="129"/>
      <c r="BM5" s="111"/>
      <c r="BN5" s="112"/>
      <c r="BO5" s="112"/>
      <c r="BP5" s="112"/>
      <c r="BQ5" s="112"/>
      <c r="BR5" s="112"/>
      <c r="BS5" s="112"/>
      <c r="BT5" s="113"/>
      <c r="BU5" s="130" t="s">
        <v>177</v>
      </c>
      <c r="BV5" s="131"/>
      <c r="BW5" s="132"/>
      <c r="BX5" s="131"/>
      <c r="BY5" s="131"/>
      <c r="BZ5" s="112"/>
      <c r="CA5" s="112"/>
      <c r="CB5" s="112"/>
      <c r="CC5" s="112"/>
      <c r="CD5" s="112"/>
      <c r="CE5" s="112"/>
      <c r="CF5" s="112"/>
      <c r="CG5" s="112"/>
      <c r="CH5" s="112"/>
      <c r="CI5" s="112"/>
      <c r="CJ5" s="126"/>
    </row>
    <row r="6" spans="1:88" ht="20.100000000000001" customHeight="1">
      <c r="A6" s="311"/>
      <c r="B6" s="603"/>
      <c r="C6" s="473"/>
      <c r="D6" s="594" t="s">
        <v>311</v>
      </c>
      <c r="E6" s="595"/>
      <c r="F6" s="595"/>
      <c r="G6" s="595"/>
      <c r="H6" s="595"/>
      <c r="I6" s="595"/>
      <c r="J6" s="595"/>
      <c r="K6" s="595"/>
      <c r="L6" s="512"/>
      <c r="M6" s="513"/>
      <c r="N6" s="513"/>
      <c r="O6" s="513"/>
      <c r="P6" s="513"/>
      <c r="Q6" s="513"/>
      <c r="R6" s="513"/>
      <c r="S6" s="513"/>
      <c r="T6" s="513"/>
      <c r="U6" s="513"/>
      <c r="V6" s="513"/>
      <c r="W6" s="513"/>
      <c r="X6" s="513"/>
      <c r="Y6" s="513"/>
      <c r="Z6" s="513"/>
      <c r="AA6" s="513"/>
      <c r="AB6" s="513"/>
      <c r="AC6" s="513"/>
      <c r="AD6" s="513"/>
      <c r="AE6" s="513"/>
      <c r="AF6" s="513"/>
      <c r="AG6" s="513"/>
      <c r="AH6" s="513"/>
      <c r="AI6" s="513"/>
      <c r="AJ6" s="574"/>
      <c r="AK6" s="324" t="str" cm="1">
        <f t="array" aca="1" ref="AK6" ca="1">IF($BU$26,IF(SUMPRODUCT(LEN(L6)-LEN(SUBSTITUTE(LOWER(L6), MID("abcdefghijklmnopqrstuvwxyz", ROW(INDIRECT("1:26")), 1), ""))) &lt;= 2, "←請填寫英文Please fill in English.",""),"")</f>
        <v/>
      </c>
      <c r="AL6" s="324"/>
      <c r="BB6" s="54"/>
      <c r="BC6" s="55"/>
      <c r="BD6" s="123" t="s">
        <v>178</v>
      </c>
      <c r="BE6" s="124"/>
      <c r="BF6" s="124"/>
      <c r="BG6" s="124"/>
      <c r="BH6" s="124"/>
      <c r="BI6" s="124"/>
      <c r="BJ6" s="124"/>
      <c r="BK6" s="124"/>
      <c r="BL6" s="125"/>
      <c r="BM6" s="111"/>
      <c r="BN6" s="112"/>
      <c r="BO6" s="112"/>
      <c r="BP6" s="112"/>
      <c r="BQ6" s="112"/>
      <c r="BR6" s="112"/>
      <c r="BS6" s="112"/>
      <c r="BT6" s="112"/>
      <c r="BU6" s="112"/>
      <c r="BV6" s="112"/>
      <c r="BW6" s="112"/>
      <c r="BX6" s="112"/>
      <c r="BY6" s="112"/>
      <c r="BZ6" s="112"/>
      <c r="CA6" s="112"/>
      <c r="CB6" s="112"/>
      <c r="CC6" s="112"/>
      <c r="CD6" s="112"/>
      <c r="CE6" s="112"/>
      <c r="CF6" s="112"/>
      <c r="CG6" s="112"/>
      <c r="CH6" s="112"/>
      <c r="CI6" s="112"/>
      <c r="CJ6" s="126"/>
    </row>
    <row r="7" spans="1:88" ht="16.5" customHeight="1">
      <c r="A7" s="312"/>
      <c r="B7" s="603"/>
      <c r="C7" s="473"/>
      <c r="D7" s="596" t="s">
        <v>95</v>
      </c>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8"/>
      <c r="AK7" s="324"/>
      <c r="AL7" s="325"/>
      <c r="BB7" s="54"/>
      <c r="BC7" s="55"/>
      <c r="BD7" s="133" t="s">
        <v>179</v>
      </c>
      <c r="BE7" s="134"/>
      <c r="BF7" s="134"/>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5"/>
    </row>
    <row r="8" spans="1:88" ht="16.5" customHeight="1">
      <c r="B8" s="603"/>
      <c r="C8" s="473"/>
      <c r="D8" s="136"/>
      <c r="E8" s="611" t="s">
        <v>111</v>
      </c>
      <c r="F8" s="612"/>
      <c r="G8" s="612"/>
      <c r="H8" s="612"/>
      <c r="I8" s="612"/>
      <c r="J8" s="612"/>
      <c r="K8" s="612"/>
      <c r="L8" s="612"/>
      <c r="M8" s="613"/>
      <c r="N8" s="137"/>
      <c r="O8" s="614" t="s">
        <v>112</v>
      </c>
      <c r="P8" s="615"/>
      <c r="Q8" s="615"/>
      <c r="R8" s="615"/>
      <c r="S8" s="615"/>
      <c r="T8" s="615"/>
      <c r="U8" s="615"/>
      <c r="V8" s="615"/>
      <c r="W8" s="615"/>
      <c r="X8" s="615"/>
      <c r="Y8" s="615"/>
      <c r="Z8" s="615"/>
      <c r="AA8" s="615"/>
      <c r="AB8" s="615"/>
      <c r="AC8" s="615"/>
      <c r="AD8" s="615"/>
      <c r="AE8" s="615"/>
      <c r="AF8" s="615"/>
      <c r="AG8" s="615"/>
      <c r="AH8" s="615"/>
      <c r="AI8" s="615"/>
      <c r="AJ8" s="616"/>
      <c r="AK8" s="324"/>
      <c r="AL8" s="324"/>
      <c r="BB8" s="54"/>
      <c r="BC8" s="55"/>
      <c r="BD8" s="138" t="b">
        <v>0</v>
      </c>
      <c r="BE8" s="139" t="s">
        <v>180</v>
      </c>
      <c r="BF8" s="140"/>
      <c r="BG8" s="140"/>
      <c r="BH8" s="140"/>
      <c r="BI8" s="140"/>
      <c r="BJ8" s="140"/>
      <c r="BK8" s="140"/>
      <c r="BL8" s="140"/>
      <c r="BM8" s="141"/>
      <c r="BN8" s="142" t="b">
        <v>0</v>
      </c>
      <c r="BO8" s="139" t="s">
        <v>181</v>
      </c>
      <c r="BP8" s="143"/>
      <c r="BQ8" s="143"/>
      <c r="BR8" s="143"/>
      <c r="BS8" s="143"/>
      <c r="BT8" s="143"/>
      <c r="BU8" s="143"/>
      <c r="BV8" s="143"/>
      <c r="BW8" s="143"/>
      <c r="BX8" s="143"/>
      <c r="BY8" s="143"/>
      <c r="BZ8" s="143"/>
      <c r="CA8" s="143"/>
      <c r="CB8" s="143"/>
      <c r="CC8" s="143"/>
      <c r="CD8" s="143"/>
      <c r="CE8" s="143"/>
      <c r="CF8" s="143"/>
      <c r="CG8" s="143"/>
      <c r="CH8" s="143"/>
      <c r="CI8" s="143"/>
      <c r="CJ8" s="144"/>
    </row>
    <row r="9" spans="1:88" ht="20.100000000000001" customHeight="1">
      <c r="A9" s="569" t="str">
        <f>IF(AND(BD16&lt;&gt;TRUE,L17&lt;&gt;L3),"Payment Statement","")</f>
        <v/>
      </c>
      <c r="B9" s="603"/>
      <c r="C9" s="473"/>
      <c r="D9" s="570" t="s">
        <v>368</v>
      </c>
      <c r="E9" s="571"/>
      <c r="F9" s="571"/>
      <c r="G9" s="571"/>
      <c r="H9" s="571"/>
      <c r="I9" s="571"/>
      <c r="J9" s="571"/>
      <c r="K9" s="572"/>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73"/>
      <c r="AK9" s="324" t="str" cm="1">
        <f t="array" aca="1" ref="AK9" ca="1">IF(AND($BU$26,OR($BD$8,$BN$8)&lt;&gt;TRUE),IF(SUMPRODUCT(LEN(L9)-LEN(SUBSTITUTE(LOWER(L9), MID("abcdefghijklmnopqrstuvwxyz", ROW(INDIRECT("1:26")), 1), ""))) &lt;= 2, "←請填寫英文Please fill in English.",""),"")</f>
        <v/>
      </c>
      <c r="AL9" s="324"/>
      <c r="BB9" s="54"/>
      <c r="BC9" s="55"/>
      <c r="BD9" s="145" t="s">
        <v>182</v>
      </c>
      <c r="BE9" s="146"/>
      <c r="BF9" s="146"/>
      <c r="BG9" s="146"/>
      <c r="BH9" s="146"/>
      <c r="BI9" s="146"/>
      <c r="BJ9" s="146"/>
      <c r="BK9" s="147"/>
      <c r="BL9" s="148"/>
      <c r="BM9" s="148"/>
      <c r="BN9" s="148"/>
      <c r="BO9" s="148"/>
      <c r="BP9" s="148"/>
      <c r="BQ9" s="148"/>
      <c r="BR9" s="148"/>
      <c r="BS9" s="148"/>
      <c r="BT9" s="148"/>
      <c r="BU9" s="148"/>
      <c r="BV9" s="148"/>
      <c r="BW9" s="148"/>
      <c r="BX9" s="148"/>
      <c r="BY9" s="148"/>
      <c r="BZ9" s="148"/>
      <c r="CA9" s="148"/>
      <c r="CB9" s="148"/>
      <c r="CC9" s="148"/>
      <c r="CD9" s="148"/>
      <c r="CE9" s="148"/>
      <c r="CF9" s="148"/>
      <c r="CG9" s="148"/>
      <c r="CH9" s="148"/>
      <c r="CI9" s="148"/>
      <c r="CJ9" s="149"/>
    </row>
    <row r="10" spans="1:88" ht="20.100000000000001" customHeight="1">
      <c r="A10" s="569"/>
      <c r="B10" s="603"/>
      <c r="C10" s="473"/>
      <c r="D10" s="570" t="s">
        <v>369</v>
      </c>
      <c r="E10" s="571"/>
      <c r="F10" s="571"/>
      <c r="G10" s="571"/>
      <c r="H10" s="571"/>
      <c r="I10" s="571"/>
      <c r="J10" s="571"/>
      <c r="K10" s="572"/>
      <c r="L10" s="512"/>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3"/>
      <c r="AJ10" s="574"/>
      <c r="AK10" s="324" t="str" cm="1">
        <f t="array" aca="1" ref="AK10" ca="1">IF(AND($BU$26,OR($BD$8,$BN$8)&lt;&gt;TRUE),IF(SUMPRODUCT(LEN(L10)-LEN(SUBSTITUTE(LOWER(L10), MID("abcdefghijklmnopqrstuvwxyz", ROW(INDIRECT("1:26")), 1), ""))) &lt;= 2, "←請填寫英文Please fill in English.",""),"")</f>
        <v/>
      </c>
      <c r="AL10" s="324"/>
      <c r="BB10" s="54"/>
      <c r="BC10" s="55"/>
      <c r="BD10" s="145" t="s">
        <v>183</v>
      </c>
      <c r="BE10" s="146"/>
      <c r="BF10" s="146"/>
      <c r="BG10" s="146"/>
      <c r="BH10" s="146"/>
      <c r="BI10" s="146"/>
      <c r="BJ10" s="146"/>
      <c r="BK10" s="147"/>
      <c r="BL10" s="111"/>
      <c r="BM10" s="112"/>
      <c r="BN10" s="112"/>
      <c r="BO10" s="112"/>
      <c r="BP10" s="112"/>
      <c r="BQ10" s="112"/>
      <c r="BR10" s="112"/>
      <c r="BS10" s="112"/>
      <c r="BT10" s="112"/>
      <c r="BU10" s="112"/>
      <c r="BV10" s="112"/>
      <c r="BW10" s="112"/>
      <c r="BX10" s="112"/>
      <c r="BY10" s="112"/>
      <c r="BZ10" s="112"/>
      <c r="CA10" s="112"/>
      <c r="CB10" s="112"/>
      <c r="CC10" s="112"/>
      <c r="CD10" s="112"/>
      <c r="CE10" s="112"/>
      <c r="CF10" s="112"/>
      <c r="CG10" s="112"/>
      <c r="CH10" s="112"/>
      <c r="CI10" s="112"/>
      <c r="CJ10" s="126"/>
    </row>
    <row r="11" spans="1:88" ht="12" customHeight="1">
      <c r="A11" s="569"/>
      <c r="B11" s="603"/>
      <c r="C11" s="473"/>
      <c r="D11" s="575" t="s">
        <v>370</v>
      </c>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7"/>
      <c r="BB11" s="54"/>
      <c r="BC11" s="55"/>
      <c r="BD11" s="150" t="s">
        <v>184</v>
      </c>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2"/>
    </row>
    <row r="12" spans="1:88" ht="12" customHeight="1" thickBot="1">
      <c r="A12" s="569"/>
      <c r="B12" s="603"/>
      <c r="C12" s="473"/>
      <c r="D12" s="578" t="s">
        <v>371</v>
      </c>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80"/>
      <c r="BB12" s="54"/>
      <c r="BC12" s="55"/>
      <c r="BD12" s="153" t="s">
        <v>185</v>
      </c>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5"/>
    </row>
    <row r="13" spans="1:88" ht="20.100000000000001" customHeight="1">
      <c r="A13" s="569"/>
      <c r="B13" s="603"/>
      <c r="C13" s="394"/>
      <c r="D13" s="549" t="s">
        <v>354</v>
      </c>
      <c r="E13" s="550"/>
      <c r="F13" s="550"/>
      <c r="G13" s="550"/>
      <c r="H13" s="550"/>
      <c r="I13" s="550"/>
      <c r="J13" s="550"/>
      <c r="K13" s="550"/>
      <c r="L13" s="512"/>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4"/>
      <c r="BB13" s="54"/>
      <c r="BC13" s="56"/>
      <c r="BD13" s="156" t="s">
        <v>186</v>
      </c>
      <c r="BE13" s="157"/>
      <c r="BF13" s="157"/>
      <c r="BG13" s="157"/>
      <c r="BH13" s="157"/>
      <c r="BI13" s="120"/>
      <c r="BJ13" s="121"/>
      <c r="BK13" s="121"/>
      <c r="BL13" s="121"/>
      <c r="BM13" s="121"/>
      <c r="BN13" s="121"/>
      <c r="BO13" s="121" t="s">
        <v>177</v>
      </c>
      <c r="BP13" s="121"/>
      <c r="BQ13" s="121"/>
      <c r="BR13" s="121"/>
      <c r="BS13" s="121" t="s">
        <v>187</v>
      </c>
      <c r="BT13" s="158"/>
      <c r="BU13" s="159"/>
      <c r="BV13" s="157"/>
      <c r="BW13" s="160"/>
      <c r="BX13" s="157"/>
      <c r="BY13" s="157"/>
      <c r="BZ13" s="121"/>
      <c r="CA13" s="121"/>
      <c r="CB13" s="121"/>
      <c r="CC13" s="121"/>
      <c r="CD13" s="121" t="s">
        <v>188</v>
      </c>
      <c r="CE13" s="121"/>
      <c r="CF13" s="121"/>
      <c r="CG13" s="121"/>
      <c r="CH13" s="121"/>
      <c r="CI13" s="121"/>
      <c r="CJ13" s="161"/>
    </row>
    <row r="14" spans="1:88" ht="20.100000000000001" customHeight="1">
      <c r="A14" s="569"/>
      <c r="B14" s="603"/>
      <c r="C14" s="394"/>
      <c r="D14" s="551" t="s">
        <v>355</v>
      </c>
      <c r="E14" s="552"/>
      <c r="F14" s="552"/>
      <c r="G14" s="552"/>
      <c r="H14" s="552"/>
      <c r="I14" s="553"/>
      <c r="J14" s="554"/>
      <c r="K14" s="554"/>
      <c r="L14" s="554"/>
      <c r="M14" s="554"/>
      <c r="N14" s="554"/>
      <c r="O14" s="555" t="s">
        <v>356</v>
      </c>
      <c r="P14" s="556"/>
      <c r="Q14" s="553"/>
      <c r="R14" s="557"/>
      <c r="S14" s="558" t="s">
        <v>357</v>
      </c>
      <c r="T14" s="559"/>
      <c r="U14" s="556"/>
      <c r="V14" s="553"/>
      <c r="W14" s="554"/>
      <c r="X14" s="554"/>
      <c r="Y14" s="554"/>
      <c r="Z14" s="554"/>
      <c r="AA14" s="554"/>
      <c r="AB14" s="554"/>
      <c r="AC14" s="557"/>
      <c r="AD14" s="559" t="s">
        <v>358</v>
      </c>
      <c r="AE14" s="559"/>
      <c r="AF14" s="553"/>
      <c r="AG14" s="554"/>
      <c r="AH14" s="554"/>
      <c r="AI14" s="554"/>
      <c r="AJ14" s="560"/>
      <c r="BB14" s="54"/>
      <c r="BC14" s="56"/>
      <c r="BD14" s="162" t="s">
        <v>157</v>
      </c>
      <c r="BE14" s="115"/>
      <c r="BF14" s="115"/>
      <c r="BG14" s="115"/>
      <c r="BH14" s="115"/>
      <c r="BI14" s="111"/>
      <c r="BJ14" s="112"/>
      <c r="BK14" s="112"/>
      <c r="BL14" s="112"/>
      <c r="BM14" s="112"/>
      <c r="BN14" s="112"/>
      <c r="BO14" s="112"/>
      <c r="BP14" s="112"/>
      <c r="BQ14" s="112"/>
      <c r="BR14" s="112"/>
      <c r="BS14" s="112"/>
      <c r="BT14" s="113"/>
      <c r="BU14" s="114"/>
      <c r="BV14" s="115"/>
      <c r="BW14" s="115"/>
      <c r="BX14" s="115"/>
      <c r="BY14" s="115"/>
      <c r="BZ14" s="163"/>
      <c r="CA14" s="112"/>
      <c r="CB14" s="112"/>
      <c r="CC14" s="112"/>
      <c r="CD14" s="112"/>
      <c r="CE14" s="112"/>
      <c r="CF14" s="112"/>
      <c r="CG14" s="112"/>
      <c r="CH14" s="112"/>
      <c r="CI14" s="112"/>
      <c r="CJ14" s="116"/>
    </row>
    <row r="15" spans="1:88" ht="20.100000000000001" customHeight="1" thickBot="1">
      <c r="A15" s="569"/>
      <c r="B15" s="604"/>
      <c r="C15" s="395"/>
      <c r="D15" s="535" t="s">
        <v>359</v>
      </c>
      <c r="E15" s="536"/>
      <c r="F15" s="536"/>
      <c r="G15" s="536"/>
      <c r="H15" s="536"/>
      <c r="I15" s="537"/>
      <c r="J15" s="538"/>
      <c r="K15" s="538"/>
      <c r="L15" s="538"/>
      <c r="M15" s="538"/>
      <c r="N15" s="538"/>
      <c r="O15" s="538"/>
      <c r="P15" s="538"/>
      <c r="Q15" s="538"/>
      <c r="R15" s="539"/>
      <c r="S15" s="568" t="s">
        <v>360</v>
      </c>
      <c r="T15" s="541"/>
      <c r="U15" s="541"/>
      <c r="V15" s="541"/>
      <c r="W15" s="541"/>
      <c r="X15" s="541"/>
      <c r="Y15" s="541"/>
      <c r="Z15" s="541"/>
      <c r="AA15" s="542"/>
      <c r="AB15" s="543"/>
      <c r="AC15" s="543"/>
      <c r="AD15" s="543"/>
      <c r="AE15" s="543"/>
      <c r="AF15" s="543"/>
      <c r="AG15" s="543"/>
      <c r="AH15" s="543"/>
      <c r="AI15" s="543"/>
      <c r="AJ15" s="544"/>
      <c r="AM15" s="15"/>
      <c r="AP15" s="51"/>
      <c r="BB15" s="57"/>
      <c r="BC15" s="58"/>
      <c r="BD15" s="164" t="s">
        <v>189</v>
      </c>
      <c r="BE15" s="165"/>
      <c r="BF15" s="165"/>
      <c r="BG15" s="165"/>
      <c r="BH15" s="165"/>
      <c r="BI15" s="166"/>
      <c r="BJ15" s="167"/>
      <c r="BK15" s="167"/>
      <c r="BL15" s="167"/>
      <c r="BM15" s="167"/>
      <c r="BN15" s="167"/>
      <c r="BO15" s="167"/>
      <c r="BP15" s="167"/>
      <c r="BQ15" s="167"/>
      <c r="BR15" s="167"/>
      <c r="BS15" s="167" t="s">
        <v>190</v>
      </c>
      <c r="BT15" s="168"/>
      <c r="BU15" s="169"/>
      <c r="BV15" s="170"/>
      <c r="BW15" s="170"/>
      <c r="BX15" s="170"/>
      <c r="BY15" s="170"/>
      <c r="BZ15" s="170"/>
      <c r="CA15" s="170"/>
      <c r="CB15" s="170"/>
      <c r="CC15" s="170"/>
      <c r="CD15" s="170"/>
      <c r="CE15" s="166"/>
      <c r="CF15" s="167"/>
      <c r="CG15" s="167"/>
      <c r="CH15" s="167"/>
      <c r="CI15" s="167"/>
      <c r="CJ15" s="171"/>
    </row>
    <row r="16" spans="1:88" ht="16.5" customHeight="1" thickTop="1">
      <c r="A16" s="581" t="str">
        <f>IF(AND(BD16&lt;&gt;TRUE,L17&lt;&gt;L3),"付款切結書連結","")</f>
        <v/>
      </c>
      <c r="B16" s="433" t="s">
        <v>86</v>
      </c>
      <c r="C16" s="393" t="s">
        <v>0</v>
      </c>
      <c r="D16" s="314" t="b">
        <f>$BD$16</f>
        <v>0</v>
      </c>
      <c r="E16" s="584" t="s">
        <v>111</v>
      </c>
      <c r="F16" s="585"/>
      <c r="G16" s="585"/>
      <c r="H16" s="585"/>
      <c r="I16" s="585"/>
      <c r="J16" s="585"/>
      <c r="K16" s="585"/>
      <c r="L16" s="585"/>
      <c r="M16" s="586"/>
      <c r="N16" s="587" t="s">
        <v>372</v>
      </c>
      <c r="O16" s="588"/>
      <c r="P16" s="588"/>
      <c r="Q16" s="588"/>
      <c r="R16" s="588"/>
      <c r="S16" s="588"/>
      <c r="T16" s="588"/>
      <c r="U16" s="588"/>
      <c r="V16" s="588"/>
      <c r="W16" s="588"/>
      <c r="X16" s="588"/>
      <c r="Y16" s="588"/>
      <c r="Z16" s="588"/>
      <c r="AA16" s="588"/>
      <c r="AB16" s="588"/>
      <c r="AC16" s="588"/>
      <c r="AD16" s="588"/>
      <c r="AE16" s="588"/>
      <c r="AF16" s="588"/>
      <c r="AG16" s="588"/>
      <c r="AH16" s="588"/>
      <c r="AI16" s="588"/>
      <c r="AJ16" s="589"/>
      <c r="AL16" s="326"/>
      <c r="BB16" s="52" t="s">
        <v>191</v>
      </c>
      <c r="BC16" s="59" t="s">
        <v>192</v>
      </c>
      <c r="BD16" s="172" t="b">
        <v>0</v>
      </c>
      <c r="BE16" s="173" t="s">
        <v>180</v>
      </c>
      <c r="BF16" s="174"/>
      <c r="BG16" s="174"/>
      <c r="BH16" s="174"/>
      <c r="BI16" s="174"/>
      <c r="BJ16" s="174"/>
      <c r="BK16" s="174"/>
      <c r="BL16" s="174"/>
      <c r="BM16" s="175"/>
      <c r="BN16" s="176" t="s">
        <v>193</v>
      </c>
      <c r="BO16" s="177"/>
      <c r="BP16" s="177"/>
      <c r="BQ16" s="177"/>
      <c r="BR16" s="177"/>
      <c r="BS16" s="177"/>
      <c r="BT16" s="177"/>
      <c r="BU16" s="177"/>
      <c r="BV16" s="177"/>
      <c r="BW16" s="177"/>
      <c r="BX16" s="177"/>
      <c r="BY16" s="177"/>
      <c r="BZ16" s="177"/>
      <c r="CA16" s="177"/>
      <c r="CB16" s="177"/>
      <c r="CC16" s="177"/>
      <c r="CD16" s="177"/>
      <c r="CE16" s="177"/>
      <c r="CF16" s="177"/>
      <c r="CG16" s="177"/>
      <c r="CH16" s="177"/>
      <c r="CI16" s="178"/>
      <c r="CJ16" s="179"/>
    </row>
    <row r="17" spans="1:88" ht="20.100000000000001" customHeight="1">
      <c r="A17" s="581"/>
      <c r="B17" s="391"/>
      <c r="C17" s="394"/>
      <c r="D17" s="549" t="s">
        <v>361</v>
      </c>
      <c r="E17" s="550"/>
      <c r="F17" s="550"/>
      <c r="G17" s="550"/>
      <c r="H17" s="550"/>
      <c r="I17" s="550"/>
      <c r="J17" s="550"/>
      <c r="K17" s="550"/>
      <c r="L17" s="512"/>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4"/>
      <c r="AK17" s="324" t="str" cm="1">
        <f t="array" aca="1" ref="AK17" ca="1">IF(AND($BU$26,$BN$8),IF(SUMPRODUCT(LEN(L17)-LEN(SUBSTITUTE(LOWER(L17), MID("abcdefghijklmnopqrstuvwxyz", ROW(INDIRECT("1:26")), 1), ""))) &lt;= 2, "←請填寫英文Please fill in English.",""),"")</f>
        <v/>
      </c>
      <c r="BB17" s="60"/>
      <c r="BC17" s="56"/>
      <c r="BD17" s="108" t="s">
        <v>194</v>
      </c>
      <c r="BE17" s="109"/>
      <c r="BF17" s="109"/>
      <c r="BG17" s="109"/>
      <c r="BH17" s="109"/>
      <c r="BI17" s="109"/>
      <c r="BJ17" s="109"/>
      <c r="BK17" s="109"/>
      <c r="BL17" s="110"/>
      <c r="BM17" s="112"/>
      <c r="BN17" s="112"/>
      <c r="BO17" s="112"/>
      <c r="BP17" s="112"/>
      <c r="BQ17" s="112"/>
      <c r="BR17" s="112"/>
      <c r="BS17" s="112"/>
      <c r="BT17" s="112"/>
      <c r="BU17" s="112"/>
      <c r="BV17" s="112"/>
      <c r="BW17" s="112"/>
      <c r="BX17" s="112"/>
      <c r="BY17" s="112"/>
      <c r="BZ17" s="112"/>
      <c r="CA17" s="112"/>
      <c r="CB17" s="112"/>
      <c r="CC17" s="112"/>
      <c r="CD17" s="112"/>
      <c r="CE17" s="112"/>
      <c r="CF17" s="112"/>
      <c r="CG17" s="112"/>
      <c r="CH17" s="112"/>
      <c r="CI17" s="112"/>
      <c r="CJ17" s="116"/>
    </row>
    <row r="18" spans="1:88" ht="20.100000000000001" customHeight="1">
      <c r="A18" s="581"/>
      <c r="B18" s="391"/>
      <c r="C18" s="394"/>
      <c r="D18" s="549" t="s">
        <v>362</v>
      </c>
      <c r="E18" s="550"/>
      <c r="F18" s="550"/>
      <c r="G18" s="550"/>
      <c r="H18" s="550"/>
      <c r="I18" s="550"/>
      <c r="J18" s="550"/>
      <c r="K18" s="550"/>
      <c r="L18" s="512"/>
      <c r="M18" s="513"/>
      <c r="N18" s="513"/>
      <c r="O18" s="513"/>
      <c r="P18" s="513"/>
      <c r="Q18" s="513"/>
      <c r="R18" s="513"/>
      <c r="S18" s="513"/>
      <c r="T18" s="513"/>
      <c r="U18" s="513"/>
      <c r="V18" s="513"/>
      <c r="W18" s="513"/>
      <c r="X18" s="513"/>
      <c r="Y18" s="513"/>
      <c r="Z18" s="513"/>
      <c r="AA18" s="513"/>
      <c r="AB18" s="513"/>
      <c r="AC18" s="513"/>
      <c r="AD18" s="513"/>
      <c r="AE18" s="513"/>
      <c r="AF18" s="513"/>
      <c r="AG18" s="513"/>
      <c r="AH18" s="513"/>
      <c r="AI18" s="513"/>
      <c r="AJ18" s="514"/>
      <c r="AL18" s="15"/>
      <c r="AO18" s="15"/>
      <c r="BB18" s="60"/>
      <c r="BC18" s="56"/>
      <c r="BD18" s="180" t="s">
        <v>195</v>
      </c>
      <c r="BE18" s="140"/>
      <c r="BF18" s="140"/>
      <c r="BG18" s="140"/>
      <c r="BH18" s="140"/>
      <c r="BI18" s="140"/>
      <c r="BJ18" s="140"/>
      <c r="BK18" s="140"/>
      <c r="BL18" s="141"/>
      <c r="BM18" s="148"/>
      <c r="BN18" s="148"/>
      <c r="BO18" s="148"/>
      <c r="BP18" s="148"/>
      <c r="BQ18" s="148"/>
      <c r="BR18" s="148"/>
      <c r="BS18" s="148"/>
      <c r="BT18" s="148"/>
      <c r="BU18" s="148"/>
      <c r="BV18" s="148"/>
      <c r="BW18" s="148"/>
      <c r="BX18" s="148"/>
      <c r="BY18" s="148"/>
      <c r="BZ18" s="148"/>
      <c r="CA18" s="148"/>
      <c r="CB18" s="148"/>
      <c r="CC18" s="148"/>
      <c r="CD18" s="148"/>
      <c r="CE18" s="148"/>
      <c r="CF18" s="148"/>
      <c r="CG18" s="148"/>
      <c r="CH18" s="148"/>
      <c r="CI18" s="148"/>
      <c r="CJ18" s="181"/>
    </row>
    <row r="19" spans="1:88" ht="20.100000000000001" customHeight="1">
      <c r="A19" s="581"/>
      <c r="B19" s="391"/>
      <c r="C19" s="394"/>
      <c r="D19" s="549" t="s">
        <v>395</v>
      </c>
      <c r="E19" s="550"/>
      <c r="F19" s="550"/>
      <c r="G19" s="550"/>
      <c r="H19" s="550"/>
      <c r="I19" s="550"/>
      <c r="J19" s="550"/>
      <c r="K19" s="550"/>
      <c r="L19" s="349"/>
      <c r="M19" s="561" t="s">
        <v>396</v>
      </c>
      <c r="N19" s="562"/>
      <c r="O19" s="562"/>
      <c r="P19" s="562"/>
      <c r="Q19" s="562"/>
      <c r="R19" s="563"/>
      <c r="S19" s="350"/>
      <c r="T19" s="561" t="s">
        <v>397</v>
      </c>
      <c r="U19" s="564"/>
      <c r="V19" s="564"/>
      <c r="W19" s="564"/>
      <c r="X19" s="564"/>
      <c r="Y19" s="564"/>
      <c r="Z19" s="564"/>
      <c r="AA19" s="564"/>
      <c r="AB19" s="351"/>
      <c r="AC19" s="565" t="str">
        <f>IF(OR(BL19,BS19),IF(AND(BL19,BS19),"(擇一Choose one)",IF(BS19,IF(BD16,"","填寫地址 Fill in address."),IF(BD16,IF(I15="","填寫電子郵件 Fill in E-mail.",""),"填寫電子郵件 Fill in E-mail."))),"PleaseNote")</f>
        <v>PleaseNote</v>
      </c>
      <c r="AD19" s="566"/>
      <c r="AE19" s="566"/>
      <c r="AF19" s="566"/>
      <c r="AG19" s="566"/>
      <c r="AH19" s="566"/>
      <c r="AI19" s="566"/>
      <c r="AJ19" s="567"/>
      <c r="AL19" s="15"/>
      <c r="AO19" s="15"/>
      <c r="BB19" s="60"/>
      <c r="BC19" s="56"/>
      <c r="BD19" s="180" t="b">
        <v>0</v>
      </c>
      <c r="BE19" s="140"/>
      <c r="BF19" s="140"/>
      <c r="BG19" s="140"/>
      <c r="BH19" s="140"/>
      <c r="BI19" s="140"/>
      <c r="BJ19" s="140"/>
      <c r="BK19" s="140"/>
      <c r="BL19" s="141" t="b">
        <v>0</v>
      </c>
      <c r="BM19" s="148"/>
      <c r="BN19" s="148"/>
      <c r="BO19" s="148"/>
      <c r="BP19" s="148"/>
      <c r="BQ19" s="148"/>
      <c r="BR19" s="148"/>
      <c r="BS19" s="148" t="b">
        <v>0</v>
      </c>
      <c r="BT19" s="148"/>
      <c r="BU19" s="148"/>
      <c r="BV19" s="148"/>
      <c r="BW19" s="148"/>
      <c r="BX19" s="148"/>
      <c r="BY19" s="148"/>
      <c r="BZ19" s="148"/>
      <c r="CA19" s="148"/>
      <c r="CB19" s="148"/>
      <c r="CC19" s="148"/>
      <c r="CD19" s="148"/>
      <c r="CE19" s="148"/>
      <c r="CF19" s="148"/>
      <c r="CG19" s="148"/>
      <c r="CH19" s="148"/>
      <c r="CI19" s="148"/>
      <c r="CJ19" s="181"/>
    </row>
    <row r="20" spans="1:88" ht="20.100000000000001" customHeight="1">
      <c r="A20" s="581"/>
      <c r="B20" s="582"/>
      <c r="C20" s="394"/>
      <c r="D20" s="549" t="s">
        <v>363</v>
      </c>
      <c r="E20" s="550"/>
      <c r="F20" s="550"/>
      <c r="G20" s="550"/>
      <c r="H20" s="550"/>
      <c r="I20" s="550"/>
      <c r="J20" s="550"/>
      <c r="K20" s="550"/>
      <c r="L20" s="512"/>
      <c r="M20" s="513"/>
      <c r="N20" s="513"/>
      <c r="O20" s="513"/>
      <c r="P20" s="513"/>
      <c r="Q20" s="513"/>
      <c r="R20" s="513"/>
      <c r="S20" s="513"/>
      <c r="T20" s="513"/>
      <c r="U20" s="513"/>
      <c r="V20" s="513"/>
      <c r="W20" s="513"/>
      <c r="X20" s="513"/>
      <c r="Y20" s="513"/>
      <c r="Z20" s="513"/>
      <c r="AA20" s="513"/>
      <c r="AB20" s="513"/>
      <c r="AC20" s="513"/>
      <c r="AD20" s="513"/>
      <c r="AE20" s="513"/>
      <c r="AF20" s="513"/>
      <c r="AG20" s="513"/>
      <c r="AH20" s="513"/>
      <c r="AI20" s="513"/>
      <c r="AJ20" s="514"/>
      <c r="AK20" s="324" t="str" cm="1">
        <f t="array" aca="1" ref="AK20" ca="1">IF(AND($BU$26,$BN$8),IF(SUMPRODUCT(LEN(L20)-LEN(SUBSTITUTE(LOWER(L20), MID("abcdefghijklmnopqrstuvwxyz", ROW(INDIRECT("1:26")), 1), ""))) &lt;= 2, "←請填寫英文Please fill in English.",""),"")</f>
        <v/>
      </c>
      <c r="AL20" s="15"/>
      <c r="BB20" s="54"/>
      <c r="BC20" s="56"/>
      <c r="BD20" s="108" t="s">
        <v>196</v>
      </c>
      <c r="BE20" s="109"/>
      <c r="BF20" s="109"/>
      <c r="BG20" s="109"/>
      <c r="BH20" s="109"/>
      <c r="BI20" s="109"/>
      <c r="BJ20" s="109"/>
      <c r="BK20" s="109"/>
      <c r="BL20" s="110"/>
      <c r="BM20" s="112"/>
      <c r="BN20" s="112"/>
      <c r="BO20" s="112"/>
      <c r="BP20" s="112"/>
      <c r="BQ20" s="112"/>
      <c r="BR20" s="112"/>
      <c r="BS20" s="112"/>
      <c r="BT20" s="112"/>
      <c r="BU20" s="112"/>
      <c r="BV20" s="112"/>
      <c r="BW20" s="112"/>
      <c r="BX20" s="112"/>
      <c r="BY20" s="112"/>
      <c r="BZ20" s="112"/>
      <c r="CA20" s="112"/>
      <c r="CB20" s="112"/>
      <c r="CC20" s="112"/>
      <c r="CD20" s="112"/>
      <c r="CE20" s="112"/>
      <c r="CF20" s="112"/>
      <c r="CG20" s="112"/>
      <c r="CH20" s="112"/>
      <c r="CI20" s="112"/>
      <c r="CJ20" s="116"/>
    </row>
    <row r="21" spans="1:88" ht="20.100000000000001" customHeight="1">
      <c r="A21" s="581"/>
      <c r="B21" s="582"/>
      <c r="C21" s="394"/>
      <c r="D21" s="551" t="s">
        <v>364</v>
      </c>
      <c r="E21" s="552"/>
      <c r="F21" s="552"/>
      <c r="G21" s="552"/>
      <c r="H21" s="552"/>
      <c r="I21" s="553"/>
      <c r="J21" s="554"/>
      <c r="K21" s="554"/>
      <c r="L21" s="554"/>
      <c r="M21" s="554"/>
      <c r="N21" s="554"/>
      <c r="O21" s="555" t="s">
        <v>356</v>
      </c>
      <c r="P21" s="556"/>
      <c r="Q21" s="553"/>
      <c r="R21" s="557"/>
      <c r="S21" s="558" t="s">
        <v>357</v>
      </c>
      <c r="T21" s="559"/>
      <c r="U21" s="556"/>
      <c r="V21" s="553"/>
      <c r="W21" s="554"/>
      <c r="X21" s="554"/>
      <c r="Y21" s="554"/>
      <c r="Z21" s="554"/>
      <c r="AA21" s="554"/>
      <c r="AB21" s="554"/>
      <c r="AC21" s="557"/>
      <c r="AD21" s="559" t="s">
        <v>358</v>
      </c>
      <c r="AE21" s="559"/>
      <c r="AF21" s="553"/>
      <c r="AG21" s="554"/>
      <c r="AH21" s="554"/>
      <c r="AI21" s="554"/>
      <c r="AJ21" s="560"/>
      <c r="AN21" s="15"/>
      <c r="AO21" s="15"/>
      <c r="BB21" s="54"/>
      <c r="BC21" s="56"/>
      <c r="BD21" s="108" t="s">
        <v>186</v>
      </c>
      <c r="BE21" s="109"/>
      <c r="BF21" s="109"/>
      <c r="BG21" s="109"/>
      <c r="BH21" s="109"/>
      <c r="BI21" s="109"/>
      <c r="BJ21" s="109"/>
      <c r="BK21" s="109"/>
      <c r="BL21" s="109"/>
      <c r="BM21" s="111"/>
      <c r="BN21" s="112"/>
      <c r="BO21" s="112" t="s">
        <v>177</v>
      </c>
      <c r="BP21" s="112"/>
      <c r="BQ21" s="112"/>
      <c r="BR21" s="112"/>
      <c r="BS21" s="112" t="s">
        <v>187</v>
      </c>
      <c r="BT21" s="112"/>
      <c r="BU21" s="114"/>
      <c r="BV21" s="115"/>
      <c r="BW21" s="163"/>
      <c r="BX21" s="182"/>
      <c r="BY21" s="182"/>
      <c r="BZ21" s="112"/>
      <c r="CA21" s="112"/>
      <c r="CB21" s="112"/>
      <c r="CC21" s="112"/>
      <c r="CD21" s="112" t="s">
        <v>188</v>
      </c>
      <c r="CE21" s="112"/>
      <c r="CF21" s="112"/>
      <c r="CG21" s="112"/>
      <c r="CH21" s="112"/>
      <c r="CI21" s="112"/>
      <c r="CJ21" s="116"/>
    </row>
    <row r="22" spans="1:88" ht="20.100000000000001" customHeight="1" thickBot="1">
      <c r="A22" s="581"/>
      <c r="B22" s="583"/>
      <c r="C22" s="395"/>
      <c r="D22" s="535" t="s">
        <v>359</v>
      </c>
      <c r="E22" s="536"/>
      <c r="F22" s="536"/>
      <c r="G22" s="536"/>
      <c r="H22" s="536"/>
      <c r="I22" s="537"/>
      <c r="J22" s="538"/>
      <c r="K22" s="538"/>
      <c r="L22" s="538"/>
      <c r="M22" s="538"/>
      <c r="N22" s="538"/>
      <c r="O22" s="538"/>
      <c r="P22" s="538"/>
      <c r="Q22" s="538"/>
      <c r="R22" s="539"/>
      <c r="S22" s="540" t="s">
        <v>365</v>
      </c>
      <c r="T22" s="541"/>
      <c r="U22" s="541"/>
      <c r="V22" s="541"/>
      <c r="W22" s="541"/>
      <c r="X22" s="541"/>
      <c r="Y22" s="541"/>
      <c r="Z22" s="541"/>
      <c r="AA22" s="542"/>
      <c r="AB22" s="543"/>
      <c r="AC22" s="543"/>
      <c r="AD22" s="543"/>
      <c r="AE22" s="543"/>
      <c r="AF22" s="543"/>
      <c r="AG22" s="543"/>
      <c r="AH22" s="543"/>
      <c r="AI22" s="543"/>
      <c r="AJ22" s="544"/>
      <c r="BB22" s="54"/>
      <c r="BC22" s="56"/>
      <c r="BD22" s="183" t="s">
        <v>189</v>
      </c>
      <c r="BE22" s="184"/>
      <c r="BF22" s="184"/>
      <c r="BG22" s="184"/>
      <c r="BH22" s="184"/>
      <c r="BI22" s="184"/>
      <c r="BJ22" s="184"/>
      <c r="BK22" s="184"/>
      <c r="BL22" s="185"/>
      <c r="BM22" s="166"/>
      <c r="BN22" s="167"/>
      <c r="BO22" s="167"/>
      <c r="BP22" s="167"/>
      <c r="BQ22" s="167"/>
      <c r="BR22" s="167"/>
      <c r="BS22" s="167" t="s">
        <v>197</v>
      </c>
      <c r="BT22" s="168"/>
      <c r="BU22" s="169"/>
      <c r="BV22" s="170"/>
      <c r="BW22" s="170"/>
      <c r="BX22" s="170"/>
      <c r="BY22" s="170"/>
      <c r="BZ22" s="170"/>
      <c r="CA22" s="170"/>
      <c r="CB22" s="170"/>
      <c r="CC22" s="170"/>
      <c r="CD22" s="186"/>
      <c r="CE22" s="167"/>
      <c r="CF22" s="167"/>
      <c r="CG22" s="167"/>
      <c r="CH22" s="167"/>
      <c r="CI22" s="167"/>
      <c r="CJ22" s="171"/>
    </row>
    <row r="23" spans="1:88" ht="29.1" customHeight="1" thickTop="1">
      <c r="A23" s="483" t="s">
        <v>324</v>
      </c>
      <c r="B23" s="433" t="s">
        <v>87</v>
      </c>
      <c r="C23" s="393" t="s">
        <v>1</v>
      </c>
      <c r="D23" s="545" t="s">
        <v>162</v>
      </c>
      <c r="E23" s="546"/>
      <c r="F23" s="546"/>
      <c r="G23" s="546"/>
      <c r="H23" s="546"/>
      <c r="I23" s="315"/>
      <c r="J23" s="547" t="s">
        <v>373</v>
      </c>
      <c r="K23" s="547"/>
      <c r="L23" s="547"/>
      <c r="M23" s="547"/>
      <c r="N23" s="315"/>
      <c r="O23" s="548" t="s">
        <v>374</v>
      </c>
      <c r="P23" s="548"/>
      <c r="Q23" s="548"/>
      <c r="R23" s="548"/>
      <c r="S23" s="548"/>
      <c r="T23" s="548"/>
      <c r="U23" s="315"/>
      <c r="V23" s="525" t="s">
        <v>375</v>
      </c>
      <c r="W23" s="526"/>
      <c r="X23" s="526"/>
      <c r="Y23" s="526"/>
      <c r="Z23" s="526"/>
      <c r="AA23" s="526"/>
      <c r="AB23" s="526"/>
      <c r="AC23" s="527"/>
      <c r="AD23" s="528" t="s">
        <v>153</v>
      </c>
      <c r="AE23" s="528"/>
      <c r="AF23" s="528"/>
      <c r="AG23" s="528"/>
      <c r="AH23" s="528"/>
      <c r="AI23" s="528"/>
      <c r="AJ23" s="529"/>
      <c r="BB23" s="52" t="s">
        <v>198</v>
      </c>
      <c r="BC23" s="53" t="s">
        <v>199</v>
      </c>
      <c r="BD23" s="187" t="s">
        <v>200</v>
      </c>
      <c r="BE23" s="188"/>
      <c r="BF23" s="188"/>
      <c r="BG23" s="188"/>
      <c r="BH23" s="188"/>
      <c r="BI23" s="189" t="b">
        <v>0</v>
      </c>
      <c r="BJ23" s="188" t="s">
        <v>201</v>
      </c>
      <c r="BK23" s="188"/>
      <c r="BL23" s="188"/>
      <c r="BM23" s="188"/>
      <c r="BN23" s="189" t="b">
        <v>0</v>
      </c>
      <c r="BO23" s="188" t="s">
        <v>202</v>
      </c>
      <c r="BP23" s="188"/>
      <c r="BQ23" s="188"/>
      <c r="BR23" s="188"/>
      <c r="BS23" s="188"/>
      <c r="BT23" s="188"/>
      <c r="BU23" s="189" t="b">
        <v>0</v>
      </c>
      <c r="BV23" s="190" t="s">
        <v>203</v>
      </c>
      <c r="BW23" s="191"/>
      <c r="BX23" s="191"/>
      <c r="BY23" s="191"/>
      <c r="BZ23" s="191"/>
      <c r="CA23" s="191"/>
      <c r="CB23" s="191"/>
      <c r="CC23" s="192"/>
      <c r="CD23" s="193" t="s">
        <v>204</v>
      </c>
      <c r="CE23" s="193"/>
      <c r="CF23" s="193"/>
      <c r="CG23" s="193"/>
      <c r="CH23" s="193"/>
      <c r="CI23" s="193"/>
      <c r="CJ23" s="194"/>
    </row>
    <row r="24" spans="1:88" ht="10.5" customHeight="1">
      <c r="A24" s="483"/>
      <c r="B24" s="391"/>
      <c r="C24" s="394"/>
      <c r="D24" s="530" t="s">
        <v>376</v>
      </c>
      <c r="E24" s="531"/>
      <c r="F24" s="531"/>
      <c r="G24" s="531"/>
      <c r="H24" s="531"/>
      <c r="I24" s="531"/>
      <c r="J24" s="531"/>
      <c r="K24" s="531"/>
      <c r="L24" s="531"/>
      <c r="M24" s="531"/>
      <c r="N24" s="531"/>
      <c r="O24" s="531"/>
      <c r="P24" s="531"/>
      <c r="Q24" s="531"/>
      <c r="R24" s="531"/>
      <c r="S24" s="531"/>
      <c r="T24" s="531"/>
      <c r="U24" s="531"/>
      <c r="V24" s="531"/>
      <c r="W24" s="531"/>
      <c r="X24" s="531"/>
      <c r="Y24" s="531"/>
      <c r="Z24" s="531"/>
      <c r="AA24" s="531"/>
      <c r="AB24" s="531"/>
      <c r="AC24" s="531"/>
      <c r="AD24" s="531"/>
      <c r="AE24" s="531"/>
      <c r="AF24" s="531"/>
      <c r="AG24" s="531"/>
      <c r="AH24" s="531"/>
      <c r="AI24" s="531"/>
      <c r="AJ24" s="532"/>
      <c r="BB24" s="60"/>
      <c r="BC24" s="55"/>
      <c r="BD24" s="195" t="s">
        <v>205</v>
      </c>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7"/>
    </row>
    <row r="25" spans="1:88" ht="17.100000000000001" customHeight="1">
      <c r="A25" s="483"/>
      <c r="B25" s="391"/>
      <c r="C25" s="394"/>
      <c r="D25" s="496" t="s">
        <v>377</v>
      </c>
      <c r="E25" s="497"/>
      <c r="F25" s="497"/>
      <c r="G25" s="497"/>
      <c r="H25" s="497"/>
      <c r="I25" s="497"/>
      <c r="J25" s="497"/>
      <c r="K25" s="497"/>
      <c r="L25" s="497"/>
      <c r="M25" s="497"/>
      <c r="N25" s="137"/>
      <c r="O25" s="533" t="s">
        <v>88</v>
      </c>
      <c r="P25" s="533"/>
      <c r="Q25" s="533"/>
      <c r="R25" s="533"/>
      <c r="S25" s="533"/>
      <c r="T25" s="533"/>
      <c r="U25" s="137"/>
      <c r="V25" s="533" t="s">
        <v>89</v>
      </c>
      <c r="W25" s="533"/>
      <c r="X25" s="533"/>
      <c r="Y25" s="533"/>
      <c r="Z25" s="533"/>
      <c r="AA25" s="533"/>
      <c r="AB25" s="354"/>
      <c r="AC25" s="137"/>
      <c r="AD25" s="533" t="s">
        <v>90</v>
      </c>
      <c r="AE25" s="533"/>
      <c r="AF25" s="533"/>
      <c r="AG25" s="533"/>
      <c r="AH25" s="533"/>
      <c r="AI25" s="533"/>
      <c r="AJ25" s="534"/>
      <c r="AL25" s="327"/>
      <c r="BB25" s="60"/>
      <c r="BC25" s="55"/>
      <c r="BD25" s="198" t="s">
        <v>206</v>
      </c>
      <c r="BE25" s="199"/>
      <c r="BF25" s="199"/>
      <c r="BG25" s="199"/>
      <c r="BH25" s="199"/>
      <c r="BI25" s="199"/>
      <c r="BJ25" s="199"/>
      <c r="BK25" s="199"/>
      <c r="BL25" s="199"/>
      <c r="BM25" s="199"/>
      <c r="BN25" s="142" t="b">
        <v>0</v>
      </c>
      <c r="BO25" s="200" t="s">
        <v>207</v>
      </c>
      <c r="BP25" s="200"/>
      <c r="BQ25" s="200"/>
      <c r="BR25" s="200"/>
      <c r="BS25" s="200"/>
      <c r="BT25" s="200"/>
      <c r="BU25" s="142" t="b">
        <v>0</v>
      </c>
      <c r="BV25" s="200" t="s">
        <v>208</v>
      </c>
      <c r="BW25" s="200"/>
      <c r="BX25" s="200"/>
      <c r="BY25" s="200"/>
      <c r="BZ25" s="200"/>
      <c r="CA25" s="200"/>
      <c r="CB25" s="199"/>
      <c r="CC25" s="142" t="b">
        <v>0</v>
      </c>
      <c r="CD25" s="200" t="s">
        <v>209</v>
      </c>
      <c r="CE25" s="200"/>
      <c r="CF25" s="200"/>
      <c r="CG25" s="200"/>
      <c r="CH25" s="200"/>
      <c r="CI25" s="200"/>
      <c r="CJ25" s="201"/>
    </row>
    <row r="26" spans="1:88" ht="17.100000000000001" customHeight="1">
      <c r="A26" s="483"/>
      <c r="B26" s="391"/>
      <c r="C26" s="394"/>
      <c r="D26" s="496" t="s">
        <v>398</v>
      </c>
      <c r="E26" s="497"/>
      <c r="F26" s="497"/>
      <c r="G26" s="497"/>
      <c r="H26" s="497"/>
      <c r="I26" s="497"/>
      <c r="J26" s="497"/>
      <c r="K26" s="497"/>
      <c r="L26" s="497"/>
      <c r="M26" s="497"/>
      <c r="N26" s="137"/>
      <c r="O26" s="515" t="s">
        <v>2</v>
      </c>
      <c r="P26" s="515"/>
      <c r="Q26" s="515"/>
      <c r="R26" s="515"/>
      <c r="S26" s="515"/>
      <c r="T26" s="515"/>
      <c r="U26" s="137"/>
      <c r="V26" s="498" t="s">
        <v>3</v>
      </c>
      <c r="W26" s="499"/>
      <c r="X26" s="499"/>
      <c r="Y26" s="499"/>
      <c r="Z26" s="500"/>
      <c r="AA26" s="516" t="s">
        <v>154</v>
      </c>
      <c r="AB26" s="517"/>
      <c r="AC26" s="517"/>
      <c r="AD26" s="517"/>
      <c r="AE26" s="517"/>
      <c r="AF26" s="517"/>
      <c r="AG26" s="517"/>
      <c r="AH26" s="517"/>
      <c r="AI26" s="517"/>
      <c r="AJ26" s="518"/>
      <c r="AK26" s="324" t="str">
        <f ca="1">IF(OR(COUNTIF(AK3:AK25,"*English*")&gt;0,COUNTIF(AK29:AK43,"*English*")&gt;0),"申請資訊請填寫英文","")</f>
        <v/>
      </c>
      <c r="AL26" s="330"/>
      <c r="BB26" s="60"/>
      <c r="BC26" s="55"/>
      <c r="BD26" s="202" t="s">
        <v>210</v>
      </c>
      <c r="BE26" s="199"/>
      <c r="BF26" s="199"/>
      <c r="BG26" s="199"/>
      <c r="BH26" s="199"/>
      <c r="BI26" s="199"/>
      <c r="BJ26" s="199"/>
      <c r="BK26" s="199"/>
      <c r="BL26" s="199"/>
      <c r="BM26" s="199"/>
      <c r="BN26" s="142" t="b">
        <v>0</v>
      </c>
      <c r="BO26" s="199" t="s">
        <v>211</v>
      </c>
      <c r="BP26" s="199"/>
      <c r="BQ26" s="199"/>
      <c r="BR26" s="199"/>
      <c r="BS26" s="199"/>
      <c r="BT26" s="199"/>
      <c r="BU26" s="142" t="b">
        <v>0</v>
      </c>
      <c r="BV26" s="203" t="s">
        <v>212</v>
      </c>
      <c r="BW26" s="109"/>
      <c r="BX26" s="109"/>
      <c r="BY26" s="109"/>
      <c r="BZ26" s="110"/>
      <c r="CA26" s="204" t="s">
        <v>213</v>
      </c>
      <c r="CB26" s="205"/>
      <c r="CC26" s="205"/>
      <c r="CD26" s="205"/>
      <c r="CE26" s="205"/>
      <c r="CF26" s="205"/>
      <c r="CG26" s="205"/>
      <c r="CH26" s="205"/>
      <c r="CI26" s="205"/>
      <c r="CJ26" s="206"/>
    </row>
    <row r="27" spans="1:88" ht="15.75" hidden="1" customHeight="1">
      <c r="A27" s="483"/>
      <c r="B27" s="391"/>
      <c r="C27" s="394"/>
      <c r="D27" s="519" t="s">
        <v>155</v>
      </c>
      <c r="E27" s="519"/>
      <c r="F27" s="519"/>
      <c r="G27" s="519"/>
      <c r="H27" s="519"/>
      <c r="I27" s="519"/>
      <c r="J27" s="519"/>
      <c r="K27" s="519"/>
      <c r="L27" s="519"/>
      <c r="M27" s="519"/>
      <c r="N27" s="519"/>
      <c r="O27" s="519"/>
      <c r="P27" s="519"/>
      <c r="Q27" s="519"/>
      <c r="R27" s="519"/>
      <c r="S27" s="519"/>
      <c r="T27" s="519"/>
      <c r="U27" s="519"/>
      <c r="V27" s="519"/>
      <c r="W27" s="519"/>
      <c r="X27" s="519"/>
      <c r="Y27" s="519"/>
      <c r="Z27" s="519"/>
      <c r="AA27" s="519"/>
      <c r="AB27" s="519"/>
      <c r="AC27" s="519"/>
      <c r="AD27" s="519"/>
      <c r="AE27" s="519"/>
      <c r="AF27" s="519"/>
      <c r="AG27" s="519"/>
      <c r="AH27" s="519"/>
      <c r="AI27" s="519"/>
      <c r="AJ27" s="520"/>
      <c r="BB27" s="60"/>
      <c r="BC27" s="55"/>
      <c r="BD27" s="207" t="s">
        <v>214</v>
      </c>
      <c r="BE27" s="208"/>
      <c r="BF27" s="208"/>
      <c r="BG27" s="208"/>
      <c r="BH27" s="208"/>
      <c r="BI27" s="208"/>
      <c r="BJ27" s="208"/>
      <c r="BK27" s="208"/>
      <c r="BL27" s="208"/>
      <c r="BM27" s="208"/>
      <c r="BN27" s="208"/>
      <c r="BO27" s="208"/>
      <c r="BP27" s="208"/>
      <c r="BQ27" s="208"/>
      <c r="BR27" s="208"/>
      <c r="BS27" s="208"/>
      <c r="BT27" s="208"/>
      <c r="BU27" s="208"/>
      <c r="BV27" s="208"/>
      <c r="BW27" s="208"/>
      <c r="BX27" s="208"/>
      <c r="BY27" s="208"/>
      <c r="BZ27" s="208"/>
      <c r="CA27" s="208"/>
      <c r="CB27" s="208"/>
      <c r="CC27" s="208"/>
      <c r="CD27" s="208"/>
      <c r="CE27" s="208"/>
      <c r="CF27" s="208"/>
      <c r="CG27" s="208"/>
      <c r="CH27" s="208"/>
      <c r="CI27" s="208"/>
      <c r="CJ27" s="209"/>
    </row>
    <row r="28" spans="1:88" ht="17.100000000000001" customHeight="1">
      <c r="A28" s="483"/>
      <c r="B28" s="391"/>
      <c r="C28" s="394"/>
      <c r="D28" s="496" t="s">
        <v>378</v>
      </c>
      <c r="E28" s="497"/>
      <c r="F28" s="497"/>
      <c r="G28" s="497"/>
      <c r="H28" s="497"/>
      <c r="I28" s="497"/>
      <c r="J28" s="497"/>
      <c r="K28" s="497"/>
      <c r="L28" s="497"/>
      <c r="M28" s="497"/>
      <c r="N28" s="137"/>
      <c r="O28" s="521" t="s">
        <v>347</v>
      </c>
      <c r="P28" s="515"/>
      <c r="Q28" s="515"/>
      <c r="R28" s="515"/>
      <c r="S28" s="515"/>
      <c r="T28" s="515"/>
      <c r="U28" s="522" t="str">
        <f>IF(OR(AND(BU26,BN26),BN28),"需額外加收取費用 It will be charged.","")</f>
        <v/>
      </c>
      <c r="V28" s="523"/>
      <c r="W28" s="523"/>
      <c r="X28" s="523"/>
      <c r="Y28" s="523"/>
      <c r="Z28" s="523"/>
      <c r="AA28" s="523"/>
      <c r="AB28" s="523"/>
      <c r="AC28" s="523"/>
      <c r="AD28" s="523"/>
      <c r="AE28" s="523"/>
      <c r="AF28" s="523"/>
      <c r="AG28" s="523"/>
      <c r="AH28" s="523"/>
      <c r="AI28" s="523"/>
      <c r="AJ28" s="524"/>
      <c r="AK28" s="324" t="str">
        <f ca="1">IF(OR(COUNTIF(AK3:AK25,"*English*")&gt;0,COUNTIF(AK29:AK43,"*English*")&gt;0),"Please fill in the information in English.","")</f>
        <v/>
      </c>
      <c r="BB28" s="60"/>
      <c r="BC28" s="55"/>
      <c r="BD28" s="202" t="s">
        <v>215</v>
      </c>
      <c r="BE28" s="199"/>
      <c r="BF28" s="199"/>
      <c r="BG28" s="199"/>
      <c r="BH28" s="199"/>
      <c r="BI28" s="199"/>
      <c r="BJ28" s="199"/>
      <c r="BK28" s="199"/>
      <c r="BL28" s="199"/>
      <c r="BM28" s="199"/>
      <c r="BN28" s="142" t="b">
        <v>0</v>
      </c>
      <c r="BO28" s="199" t="s">
        <v>211</v>
      </c>
      <c r="BP28" s="199"/>
      <c r="BQ28" s="199"/>
      <c r="BR28" s="199"/>
      <c r="BS28" s="199"/>
      <c r="BT28" s="199"/>
      <c r="BU28" s="142"/>
      <c r="BV28" s="203"/>
      <c r="BW28" s="109"/>
      <c r="BX28" s="109"/>
      <c r="BY28" s="109"/>
      <c r="BZ28" s="110"/>
      <c r="CA28" s="204"/>
      <c r="CB28" s="205"/>
      <c r="CC28" s="205"/>
      <c r="CD28" s="205"/>
      <c r="CE28" s="205"/>
      <c r="CF28" s="205"/>
      <c r="CG28" s="205"/>
      <c r="CH28" s="205"/>
      <c r="CI28" s="205"/>
      <c r="CJ28" s="206"/>
    </row>
    <row r="29" spans="1:88" ht="17.100000000000001" customHeight="1">
      <c r="A29" s="483"/>
      <c r="B29" s="391"/>
      <c r="C29" s="394"/>
      <c r="D29" s="496" t="s">
        <v>379</v>
      </c>
      <c r="E29" s="497"/>
      <c r="F29" s="497"/>
      <c r="G29" s="497"/>
      <c r="H29" s="497"/>
      <c r="I29" s="497"/>
      <c r="J29" s="497"/>
      <c r="K29" s="497"/>
      <c r="L29" s="497"/>
      <c r="M29" s="497"/>
      <c r="N29" s="137"/>
      <c r="O29" s="498" t="s">
        <v>4</v>
      </c>
      <c r="P29" s="499"/>
      <c r="Q29" s="499"/>
      <c r="R29" s="499"/>
      <c r="S29" s="499"/>
      <c r="T29" s="500"/>
      <c r="U29" s="137"/>
      <c r="V29" s="501" t="s">
        <v>156</v>
      </c>
      <c r="W29" s="499"/>
      <c r="X29" s="499"/>
      <c r="Y29" s="499"/>
      <c r="Z29" s="499"/>
      <c r="AA29" s="499"/>
      <c r="AB29" s="499"/>
      <c r="AC29" s="499"/>
      <c r="AD29" s="499"/>
      <c r="AE29" s="499"/>
      <c r="AF29" s="499"/>
      <c r="AG29" s="499"/>
      <c r="AH29" s="499"/>
      <c r="AI29" s="499"/>
      <c r="AJ29" s="502"/>
      <c r="BB29" s="60"/>
      <c r="BC29" s="55"/>
      <c r="BD29" s="198" t="s">
        <v>216</v>
      </c>
      <c r="BE29" s="199"/>
      <c r="BF29" s="199"/>
      <c r="BG29" s="199"/>
      <c r="BH29" s="199"/>
      <c r="BI29" s="199"/>
      <c r="BJ29" s="199"/>
      <c r="BK29" s="199"/>
      <c r="BL29" s="199"/>
      <c r="BM29" s="199"/>
      <c r="BN29" s="142" t="b">
        <v>0</v>
      </c>
      <c r="BO29" s="199" t="s">
        <v>217</v>
      </c>
      <c r="BP29" s="199"/>
      <c r="BQ29" s="199"/>
      <c r="BR29" s="199"/>
      <c r="BS29" s="199"/>
      <c r="BT29" s="199"/>
      <c r="BU29" s="199" t="b">
        <v>0</v>
      </c>
      <c r="BV29" s="199" t="s">
        <v>218</v>
      </c>
      <c r="BW29" s="199"/>
      <c r="BX29" s="199"/>
      <c r="BY29" s="199"/>
      <c r="BZ29" s="199"/>
      <c r="CA29" s="199"/>
      <c r="CB29" s="199"/>
      <c r="CC29" s="199"/>
      <c r="CD29" s="199"/>
      <c r="CE29" s="199"/>
      <c r="CF29" s="199"/>
      <c r="CG29" s="199"/>
      <c r="CH29" s="199"/>
      <c r="CI29" s="199"/>
      <c r="CJ29" s="210"/>
    </row>
    <row r="30" spans="1:88" ht="17.100000000000001" customHeight="1">
      <c r="A30" s="483"/>
      <c r="B30" s="391"/>
      <c r="C30" s="394"/>
      <c r="D30" s="503" t="s">
        <v>380</v>
      </c>
      <c r="E30" s="503"/>
      <c r="F30" s="503"/>
      <c r="G30" s="503"/>
      <c r="H30" s="503"/>
      <c r="I30" s="503"/>
      <c r="J30" s="503"/>
      <c r="K30" s="503"/>
      <c r="L30" s="503"/>
      <c r="M30" s="504"/>
      <c r="N30" s="211"/>
      <c r="O30" s="507" t="s">
        <v>48</v>
      </c>
      <c r="P30" s="508"/>
      <c r="Q30" s="508"/>
      <c r="R30" s="508"/>
      <c r="S30" s="508"/>
      <c r="T30" s="508"/>
      <c r="U30" s="508"/>
      <c r="V30" s="508"/>
      <c r="W30" s="508"/>
      <c r="X30" s="508"/>
      <c r="Y30" s="508"/>
      <c r="Z30" s="509"/>
      <c r="AA30" s="137"/>
      <c r="AB30" s="354"/>
      <c r="AC30" s="501" t="s">
        <v>296</v>
      </c>
      <c r="AD30" s="510"/>
      <c r="AE30" s="510"/>
      <c r="AF30" s="510"/>
      <c r="AG30" s="510"/>
      <c r="AH30" s="510"/>
      <c r="AI30" s="510"/>
      <c r="AJ30" s="511"/>
      <c r="BB30" s="60"/>
      <c r="BC30" s="55"/>
      <c r="BD30" s="198" t="s">
        <v>219</v>
      </c>
      <c r="BE30" s="199"/>
      <c r="BF30" s="199"/>
      <c r="BG30" s="199"/>
      <c r="BH30" s="199"/>
      <c r="BI30" s="199"/>
      <c r="BJ30" s="199"/>
      <c r="BK30" s="199"/>
      <c r="BL30" s="199"/>
      <c r="BM30" s="199"/>
      <c r="BN30" s="142" t="b">
        <v>0</v>
      </c>
      <c r="BO30" s="212" t="s">
        <v>220</v>
      </c>
      <c r="BP30" s="212"/>
      <c r="BQ30" s="212"/>
      <c r="BR30" s="212"/>
      <c r="BS30" s="212"/>
      <c r="BT30" s="212"/>
      <c r="BU30" s="212"/>
      <c r="BV30" s="212"/>
      <c r="BW30" s="212"/>
      <c r="BX30" s="212"/>
      <c r="BY30" s="212"/>
      <c r="BZ30" s="142" t="b">
        <v>0</v>
      </c>
      <c r="CA30" s="199" t="b">
        <v>0</v>
      </c>
      <c r="CB30" s="199"/>
      <c r="CC30" s="199"/>
      <c r="CD30" s="199"/>
      <c r="CE30" s="199"/>
      <c r="CF30" s="199"/>
      <c r="CG30" s="199"/>
      <c r="CH30" s="199"/>
      <c r="CI30" s="199"/>
      <c r="CJ30" s="210"/>
    </row>
    <row r="31" spans="1:88" ht="17.100000000000001" customHeight="1">
      <c r="A31" s="483"/>
      <c r="B31" s="391"/>
      <c r="C31" s="394"/>
      <c r="D31" s="505"/>
      <c r="E31" s="505"/>
      <c r="F31" s="505"/>
      <c r="G31" s="505"/>
      <c r="H31" s="505"/>
      <c r="I31" s="505"/>
      <c r="J31" s="505"/>
      <c r="K31" s="505"/>
      <c r="L31" s="505"/>
      <c r="M31" s="506"/>
      <c r="N31" s="512"/>
      <c r="O31" s="513"/>
      <c r="P31" s="513"/>
      <c r="Q31" s="513"/>
      <c r="R31" s="513"/>
      <c r="S31" s="513"/>
      <c r="T31" s="513"/>
      <c r="U31" s="513"/>
      <c r="V31" s="513"/>
      <c r="W31" s="513"/>
      <c r="X31" s="513"/>
      <c r="Y31" s="513"/>
      <c r="Z31" s="513"/>
      <c r="AA31" s="513"/>
      <c r="AB31" s="513"/>
      <c r="AC31" s="513"/>
      <c r="AD31" s="513"/>
      <c r="AE31" s="513"/>
      <c r="AF31" s="513"/>
      <c r="AG31" s="513"/>
      <c r="AH31" s="513"/>
      <c r="AI31" s="513"/>
      <c r="AJ31" s="514"/>
      <c r="BB31" s="60"/>
      <c r="BC31" s="55"/>
      <c r="BD31" s="198"/>
      <c r="BE31" s="199"/>
      <c r="BF31" s="199"/>
      <c r="BG31" s="213"/>
      <c r="BH31" s="213"/>
      <c r="BI31" s="214"/>
      <c r="BJ31" s="214"/>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5"/>
    </row>
    <row r="32" spans="1:88" ht="37.5" customHeight="1" thickBot="1">
      <c r="A32" s="483"/>
      <c r="B32" s="392"/>
      <c r="C32" s="395"/>
      <c r="D32" s="467" t="s">
        <v>381</v>
      </c>
      <c r="E32" s="468"/>
      <c r="F32" s="468"/>
      <c r="G32" s="468"/>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9"/>
      <c r="BB32" s="61"/>
      <c r="BC32" s="62"/>
      <c r="BD32" s="216" t="s">
        <v>221</v>
      </c>
      <c r="BE32" s="217"/>
      <c r="BF32" s="217"/>
      <c r="BG32" s="217"/>
      <c r="BH32" s="217"/>
      <c r="BI32" s="217"/>
      <c r="BJ32" s="217"/>
      <c r="BK32" s="217"/>
      <c r="BL32" s="217"/>
      <c r="BM32" s="217"/>
      <c r="BN32" s="217"/>
      <c r="BO32" s="217"/>
      <c r="BP32" s="217"/>
      <c r="BQ32" s="217"/>
      <c r="BR32" s="217"/>
      <c r="BS32" s="217"/>
      <c r="BT32" s="217"/>
      <c r="BU32" s="217"/>
      <c r="BV32" s="217"/>
      <c r="BW32" s="217"/>
      <c r="BX32" s="217"/>
      <c r="BY32" s="217"/>
      <c r="BZ32" s="217"/>
      <c r="CA32" s="217"/>
      <c r="CB32" s="217"/>
      <c r="CC32" s="217"/>
      <c r="CD32" s="217"/>
      <c r="CE32" s="217"/>
      <c r="CF32" s="217"/>
      <c r="CG32" s="217"/>
      <c r="CH32" s="217"/>
      <c r="CI32" s="217"/>
      <c r="CJ32" s="218"/>
    </row>
    <row r="33" spans="1:88" ht="15.75" customHeight="1" thickTop="1">
      <c r="A33" s="470" t="str">
        <f>IF(J35&lt;&gt;L3,"Statemen of Authorization","")</f>
        <v/>
      </c>
      <c r="B33" s="471" t="s">
        <v>145</v>
      </c>
      <c r="C33" s="472" t="s">
        <v>146</v>
      </c>
      <c r="D33" s="474">
        <v>1</v>
      </c>
      <c r="E33" s="475" t="s">
        <v>6</v>
      </c>
      <c r="F33" s="476"/>
      <c r="G33" s="476"/>
      <c r="H33" s="476"/>
      <c r="I33" s="476"/>
      <c r="J33" s="477"/>
      <c r="K33" s="477"/>
      <c r="L33" s="477"/>
      <c r="M33" s="477"/>
      <c r="N33" s="477"/>
      <c r="O33" s="477"/>
      <c r="P33" s="477"/>
      <c r="Q33" s="477"/>
      <c r="R33" s="477"/>
      <c r="S33" s="477"/>
      <c r="T33" s="478"/>
      <c r="U33" s="479" t="s">
        <v>163</v>
      </c>
      <c r="V33" s="476"/>
      <c r="W33" s="476"/>
      <c r="X33" s="476"/>
      <c r="Y33" s="476"/>
      <c r="Z33" s="476"/>
      <c r="AA33" s="476"/>
      <c r="AB33" s="219"/>
      <c r="AC33" s="220"/>
      <c r="AD33" s="480" t="s">
        <v>46</v>
      </c>
      <c r="AE33" s="481"/>
      <c r="AF33" s="481"/>
      <c r="AG33" s="481"/>
      <c r="AH33" s="481"/>
      <c r="AI33" s="481"/>
      <c r="AJ33" s="482"/>
      <c r="AK33" s="331" t="str" cm="1">
        <f t="array" aca="1" ref="AK33" ca="1">IF($BU$26,IF(SUMPRODUCT(LEN(J33)-LEN(SUBSTITUTE(LOWER(J33), MID("abcdefghijklmnopqrstuvwxyz", ROW(INDIRECT("1:26")), 1), ""))) &lt;= 2, "←產品名稱填寫英文", ""),"")</f>
        <v/>
      </c>
      <c r="BB33" s="63" t="s">
        <v>222</v>
      </c>
      <c r="BC33" s="55" t="s">
        <v>223</v>
      </c>
      <c r="BD33" s="221">
        <v>1</v>
      </c>
      <c r="BE33" s="222" t="s">
        <v>224</v>
      </c>
      <c r="BF33" s="223"/>
      <c r="BG33" s="223"/>
      <c r="BH33" s="223"/>
      <c r="BI33" s="223"/>
      <c r="BJ33" s="224"/>
      <c r="BK33" s="224"/>
      <c r="BL33" s="224"/>
      <c r="BM33" s="224"/>
      <c r="BN33" s="224"/>
      <c r="BO33" s="224"/>
      <c r="BP33" s="224"/>
      <c r="BQ33" s="224"/>
      <c r="BR33" s="224"/>
      <c r="BS33" s="224"/>
      <c r="BT33" s="120"/>
      <c r="BU33" s="225" t="s">
        <v>225</v>
      </c>
      <c r="BV33" s="223"/>
      <c r="BW33" s="223"/>
      <c r="BX33" s="223"/>
      <c r="BY33" s="223"/>
      <c r="BZ33" s="223"/>
      <c r="CA33" s="223"/>
      <c r="CB33" s="223"/>
      <c r="CC33" s="226" t="b">
        <v>0</v>
      </c>
      <c r="CD33" s="227" t="s">
        <v>226</v>
      </c>
      <c r="CE33" s="228"/>
      <c r="CF33" s="228"/>
      <c r="CG33" s="228"/>
      <c r="CH33" s="228"/>
      <c r="CI33" s="228"/>
      <c r="CJ33" s="229"/>
    </row>
    <row r="34" spans="1:88" ht="15.75" customHeight="1">
      <c r="A34" s="470"/>
      <c r="B34" s="391"/>
      <c r="C34" s="473"/>
      <c r="D34" s="458"/>
      <c r="E34" s="441"/>
      <c r="F34" s="441"/>
      <c r="G34" s="441"/>
      <c r="H34" s="441"/>
      <c r="I34" s="441"/>
      <c r="J34" s="460"/>
      <c r="K34" s="460"/>
      <c r="L34" s="460"/>
      <c r="M34" s="460"/>
      <c r="N34" s="460"/>
      <c r="O34" s="460"/>
      <c r="P34" s="460"/>
      <c r="Q34" s="460"/>
      <c r="R34" s="460"/>
      <c r="S34" s="460"/>
      <c r="T34" s="461"/>
      <c r="U34" s="463"/>
      <c r="V34" s="441"/>
      <c r="W34" s="441"/>
      <c r="X34" s="441"/>
      <c r="Y34" s="441"/>
      <c r="Z34" s="441"/>
      <c r="AA34" s="441"/>
      <c r="AB34" s="340"/>
      <c r="AC34" s="230"/>
      <c r="AD34" s="465" t="s">
        <v>47</v>
      </c>
      <c r="AE34" s="465"/>
      <c r="AF34" s="465"/>
      <c r="AG34" s="465"/>
      <c r="AH34" s="465"/>
      <c r="AI34" s="465"/>
      <c r="AJ34" s="466"/>
      <c r="AK34" s="331" t="str" cm="1">
        <f t="array" aca="1" ref="AK34" ca="1">IF($BU$26,IF(SUMPRODUCT(LEN(J33)-LEN(SUBSTITUTE(LOWER(J33), MID("abcdefghijklmnopqrstuvwxyz", ROW(INDIRECT("1:26")), 1), ""))) &lt;= 2, "← Name should be filled in English.", ""),"")</f>
        <v/>
      </c>
      <c r="BB34" s="60"/>
      <c r="BC34" s="55"/>
      <c r="BD34" s="231"/>
      <c r="BE34" s="232"/>
      <c r="BF34" s="232"/>
      <c r="BG34" s="232"/>
      <c r="BH34" s="232"/>
      <c r="BI34" s="232"/>
      <c r="BJ34" s="213"/>
      <c r="BK34" s="213"/>
      <c r="BL34" s="213"/>
      <c r="BM34" s="213"/>
      <c r="BN34" s="213"/>
      <c r="BO34" s="213"/>
      <c r="BP34" s="213"/>
      <c r="BQ34" s="213"/>
      <c r="BR34" s="213"/>
      <c r="BS34" s="213"/>
      <c r="BT34" s="111"/>
      <c r="BU34" s="233"/>
      <c r="BV34" s="232"/>
      <c r="BW34" s="232"/>
      <c r="BX34" s="232"/>
      <c r="BY34" s="232"/>
      <c r="BZ34" s="232"/>
      <c r="CA34" s="232"/>
      <c r="CB34" s="232"/>
      <c r="CC34" s="234" t="b">
        <v>0</v>
      </c>
      <c r="CD34" s="199" t="s">
        <v>227</v>
      </c>
      <c r="CE34" s="199"/>
      <c r="CF34" s="199"/>
      <c r="CG34" s="199"/>
      <c r="CH34" s="199"/>
      <c r="CI34" s="199"/>
      <c r="CJ34" s="235"/>
    </row>
    <row r="35" spans="1:88" ht="15.75" customHeight="1">
      <c r="A35" s="470"/>
      <c r="B35" s="391"/>
      <c r="C35" s="473"/>
      <c r="D35" s="458">
        <v>2</v>
      </c>
      <c r="E35" s="459" t="s">
        <v>400</v>
      </c>
      <c r="F35" s="441"/>
      <c r="G35" s="441"/>
      <c r="H35" s="441"/>
      <c r="I35" s="441"/>
      <c r="J35" s="460"/>
      <c r="K35" s="460"/>
      <c r="L35" s="460"/>
      <c r="M35" s="460"/>
      <c r="N35" s="460"/>
      <c r="O35" s="460"/>
      <c r="P35" s="460"/>
      <c r="Q35" s="460"/>
      <c r="R35" s="460"/>
      <c r="S35" s="460"/>
      <c r="T35" s="461"/>
      <c r="U35" s="462" t="s">
        <v>164</v>
      </c>
      <c r="V35" s="441"/>
      <c r="W35" s="441"/>
      <c r="X35" s="441"/>
      <c r="Y35" s="441"/>
      <c r="Z35" s="441"/>
      <c r="AA35" s="441"/>
      <c r="AB35" s="340"/>
      <c r="AC35" s="230"/>
      <c r="AD35" s="464" t="s">
        <v>388</v>
      </c>
      <c r="AE35" s="465"/>
      <c r="AF35" s="465"/>
      <c r="AG35" s="465"/>
      <c r="AH35" s="465"/>
      <c r="AI35" s="465"/>
      <c r="AJ35" s="466"/>
      <c r="AK35" s="324" t="str" cm="1">
        <f t="array" aca="1" ref="AK35" ca="1">IF($BU$26,IF(SUMPRODUCT(LEN(J35)-LEN(SUBSTITUTE(LOWER(J35), MID("abcdefghijklmnopqrstuvwxyz", ROW(INDIRECT("1:26")), 1), ""))) &lt;= 2, "←廠商資訊填寫英文 ", ""),"")</f>
        <v/>
      </c>
      <c r="BB35" s="60"/>
      <c r="BC35" s="55"/>
      <c r="BD35" s="231">
        <v>2</v>
      </c>
      <c r="BE35" s="236" t="s">
        <v>228</v>
      </c>
      <c r="BF35" s="232"/>
      <c r="BG35" s="232"/>
      <c r="BH35" s="232"/>
      <c r="BI35" s="232"/>
      <c r="BJ35" s="213"/>
      <c r="BK35" s="213"/>
      <c r="BL35" s="213"/>
      <c r="BM35" s="213"/>
      <c r="BN35" s="213"/>
      <c r="BO35" s="213"/>
      <c r="BP35" s="213"/>
      <c r="BQ35" s="213"/>
      <c r="BR35" s="213"/>
      <c r="BS35" s="213"/>
      <c r="BT35" s="111"/>
      <c r="BU35" s="233" t="s">
        <v>229</v>
      </c>
      <c r="BV35" s="232"/>
      <c r="BW35" s="232"/>
      <c r="BX35" s="232"/>
      <c r="BY35" s="232"/>
      <c r="BZ35" s="232"/>
      <c r="CA35" s="232"/>
      <c r="CB35" s="232"/>
      <c r="CC35" s="234" t="b">
        <v>0</v>
      </c>
      <c r="CD35" s="199" t="s">
        <v>230</v>
      </c>
      <c r="CE35" s="199"/>
      <c r="CF35" s="199"/>
      <c r="CG35" s="199"/>
      <c r="CH35" s="199"/>
      <c r="CI35" s="199"/>
      <c r="CJ35" s="235"/>
    </row>
    <row r="36" spans="1:88" ht="15.75" customHeight="1">
      <c r="A36" s="470"/>
      <c r="B36" s="391"/>
      <c r="C36" s="473"/>
      <c r="D36" s="458"/>
      <c r="E36" s="441"/>
      <c r="F36" s="441"/>
      <c r="G36" s="441"/>
      <c r="H36" s="441"/>
      <c r="I36" s="441"/>
      <c r="J36" s="460"/>
      <c r="K36" s="460"/>
      <c r="L36" s="460"/>
      <c r="M36" s="460"/>
      <c r="N36" s="460"/>
      <c r="O36" s="460"/>
      <c r="P36" s="460"/>
      <c r="Q36" s="460"/>
      <c r="R36" s="460"/>
      <c r="S36" s="460"/>
      <c r="T36" s="461"/>
      <c r="U36" s="463"/>
      <c r="V36" s="441"/>
      <c r="W36" s="441"/>
      <c r="X36" s="441"/>
      <c r="Y36" s="441"/>
      <c r="Z36" s="441"/>
      <c r="AA36" s="441"/>
      <c r="AB36" s="340"/>
      <c r="AC36" s="230"/>
      <c r="AD36" s="465" t="s">
        <v>91</v>
      </c>
      <c r="AE36" s="465"/>
      <c r="AF36" s="465"/>
      <c r="AG36" s="465"/>
      <c r="AH36" s="465"/>
      <c r="AI36" s="465"/>
      <c r="AJ36" s="466"/>
      <c r="AK36" s="324" t="str" cm="1">
        <f t="array" aca="1" ref="AK36" ca="1">IF($BU$26,IF(SUMPRODUCT(LEN(J35)-LEN(SUBSTITUTE(LOWER(J35), MID("abcdefghijklmnopqrstuvwxyz", ROW(INDIRECT("1:26")), 1), ""))) &lt;= 2, "←Supplier/Manufacturer should be filled in English.", ""),"")</f>
        <v/>
      </c>
      <c r="BB36" s="60"/>
      <c r="BC36" s="55"/>
      <c r="BD36" s="231"/>
      <c r="BE36" s="232"/>
      <c r="BF36" s="232"/>
      <c r="BG36" s="232"/>
      <c r="BH36" s="232"/>
      <c r="BI36" s="232"/>
      <c r="BJ36" s="213"/>
      <c r="BK36" s="213"/>
      <c r="BL36" s="213"/>
      <c r="BM36" s="213"/>
      <c r="BN36" s="213"/>
      <c r="BO36" s="213"/>
      <c r="BP36" s="213"/>
      <c r="BQ36" s="213"/>
      <c r="BR36" s="213"/>
      <c r="BS36" s="213"/>
      <c r="BT36" s="111"/>
      <c r="BU36" s="233"/>
      <c r="BV36" s="232"/>
      <c r="BW36" s="232"/>
      <c r="BX36" s="232"/>
      <c r="BY36" s="232"/>
      <c r="BZ36" s="232"/>
      <c r="CA36" s="232"/>
      <c r="CB36" s="232"/>
      <c r="CC36" s="234" t="b">
        <v>0</v>
      </c>
      <c r="CD36" s="199" t="s">
        <v>231</v>
      </c>
      <c r="CE36" s="199"/>
      <c r="CF36" s="199"/>
      <c r="CG36" s="199"/>
      <c r="CH36" s="199"/>
      <c r="CI36" s="199"/>
      <c r="CJ36" s="235"/>
    </row>
    <row r="37" spans="1:88" ht="15.75" customHeight="1">
      <c r="A37" s="493" t="str">
        <f>IF(J35&lt;&gt;L3,"委託檢測聲明書連結","")</f>
        <v/>
      </c>
      <c r="B37" s="391"/>
      <c r="C37" s="473"/>
      <c r="D37" s="458"/>
      <c r="E37" s="441"/>
      <c r="F37" s="441"/>
      <c r="G37" s="441"/>
      <c r="H37" s="441"/>
      <c r="I37" s="441"/>
      <c r="J37" s="460"/>
      <c r="K37" s="460"/>
      <c r="L37" s="460"/>
      <c r="M37" s="460"/>
      <c r="N37" s="460"/>
      <c r="O37" s="460"/>
      <c r="P37" s="460"/>
      <c r="Q37" s="460"/>
      <c r="R37" s="460"/>
      <c r="S37" s="460"/>
      <c r="T37" s="461"/>
      <c r="U37" s="463"/>
      <c r="V37" s="441"/>
      <c r="W37" s="441"/>
      <c r="X37" s="441"/>
      <c r="Y37" s="441"/>
      <c r="Z37" s="441"/>
      <c r="AA37" s="441"/>
      <c r="AB37" s="340"/>
      <c r="AC37" s="230"/>
      <c r="AD37" s="465" t="s">
        <v>92</v>
      </c>
      <c r="AE37" s="465"/>
      <c r="AF37" s="465"/>
      <c r="AG37" s="465"/>
      <c r="AH37" s="465"/>
      <c r="AI37" s="465"/>
      <c r="AJ37" s="466"/>
      <c r="BB37" s="60"/>
      <c r="BC37" s="55"/>
      <c r="BD37" s="231"/>
      <c r="BE37" s="232"/>
      <c r="BF37" s="232"/>
      <c r="BG37" s="232"/>
      <c r="BH37" s="232"/>
      <c r="BI37" s="232"/>
      <c r="BJ37" s="213"/>
      <c r="BK37" s="213"/>
      <c r="BL37" s="213"/>
      <c r="BM37" s="213"/>
      <c r="BN37" s="213"/>
      <c r="BO37" s="213"/>
      <c r="BP37" s="213"/>
      <c r="BQ37" s="213"/>
      <c r="BR37" s="213"/>
      <c r="BS37" s="213"/>
      <c r="BT37" s="111"/>
      <c r="BU37" s="233"/>
      <c r="BV37" s="232"/>
      <c r="BW37" s="232"/>
      <c r="BX37" s="232"/>
      <c r="BY37" s="232"/>
      <c r="BZ37" s="232"/>
      <c r="CA37" s="232"/>
      <c r="CB37" s="232"/>
      <c r="CC37" s="234" t="b">
        <v>0</v>
      </c>
      <c r="CD37" s="199" t="s">
        <v>232</v>
      </c>
      <c r="CE37" s="199"/>
      <c r="CF37" s="199"/>
      <c r="CG37" s="199"/>
      <c r="CH37" s="199"/>
      <c r="CI37" s="199"/>
      <c r="CJ37" s="235"/>
    </row>
    <row r="38" spans="1:88" ht="15.75" customHeight="1">
      <c r="A38" s="493"/>
      <c r="B38" s="391"/>
      <c r="C38" s="473"/>
      <c r="D38" s="355">
        <v>3</v>
      </c>
      <c r="E38" s="451" t="s">
        <v>166</v>
      </c>
      <c r="F38" s="452"/>
      <c r="G38" s="452"/>
      <c r="H38" s="452"/>
      <c r="I38" s="452"/>
      <c r="J38" s="453"/>
      <c r="K38" s="453"/>
      <c r="L38" s="453"/>
      <c r="M38" s="453"/>
      <c r="N38" s="453"/>
      <c r="O38" s="453"/>
      <c r="P38" s="453"/>
      <c r="Q38" s="453"/>
      <c r="R38" s="453"/>
      <c r="S38" s="453"/>
      <c r="T38" s="457"/>
      <c r="U38" s="462" t="s">
        <v>165</v>
      </c>
      <c r="V38" s="441"/>
      <c r="W38" s="441"/>
      <c r="X38" s="441"/>
      <c r="Y38" s="441"/>
      <c r="Z38" s="441"/>
      <c r="AA38" s="441"/>
      <c r="AB38" s="340"/>
      <c r="AC38" s="453"/>
      <c r="AD38" s="453"/>
      <c r="AE38" s="455" t="s">
        <v>84</v>
      </c>
      <c r="AF38" s="455"/>
      <c r="AG38" s="455"/>
      <c r="AH38" s="455"/>
      <c r="AI38" s="455"/>
      <c r="AJ38" s="456"/>
      <c r="AM38" s="2"/>
      <c r="BB38" s="60"/>
      <c r="BC38" s="55"/>
      <c r="BD38" s="50">
        <v>3</v>
      </c>
      <c r="BE38" s="232" t="s">
        <v>233</v>
      </c>
      <c r="BF38" s="232"/>
      <c r="BG38" s="232"/>
      <c r="BH38" s="232"/>
      <c r="BI38" s="232"/>
      <c r="BJ38" s="213"/>
      <c r="BK38" s="213"/>
      <c r="BL38" s="213"/>
      <c r="BM38" s="213"/>
      <c r="BN38" s="213"/>
      <c r="BO38" s="213"/>
      <c r="BP38" s="213"/>
      <c r="BQ38" s="213"/>
      <c r="BR38" s="213"/>
      <c r="BS38" s="213"/>
      <c r="BT38" s="111"/>
      <c r="BU38" s="233" t="s">
        <v>234</v>
      </c>
      <c r="BV38" s="232"/>
      <c r="BW38" s="232"/>
      <c r="BX38" s="232"/>
      <c r="BY38" s="232"/>
      <c r="BZ38" s="232"/>
      <c r="CA38" s="232"/>
      <c r="CB38" s="232"/>
      <c r="CC38" s="213"/>
      <c r="CD38" s="213"/>
      <c r="CE38" s="200" t="s">
        <v>235</v>
      </c>
      <c r="CF38" s="200"/>
      <c r="CG38" s="200"/>
      <c r="CH38" s="200"/>
      <c r="CI38" s="200"/>
      <c r="CJ38" s="237"/>
    </row>
    <row r="39" spans="1:88" ht="15.75" customHeight="1">
      <c r="A39" s="493"/>
      <c r="B39" s="391"/>
      <c r="C39" s="473"/>
      <c r="D39" s="355">
        <v>4</v>
      </c>
      <c r="E39" s="451" t="s">
        <v>167</v>
      </c>
      <c r="F39" s="452"/>
      <c r="G39" s="452"/>
      <c r="H39" s="452"/>
      <c r="I39" s="452"/>
      <c r="J39" s="453"/>
      <c r="K39" s="453"/>
      <c r="L39" s="453"/>
      <c r="M39" s="453"/>
      <c r="N39" s="453"/>
      <c r="O39" s="453"/>
      <c r="P39" s="453"/>
      <c r="Q39" s="453"/>
      <c r="R39" s="453"/>
      <c r="S39" s="453"/>
      <c r="T39" s="457"/>
      <c r="U39" s="463"/>
      <c r="V39" s="441"/>
      <c r="W39" s="441"/>
      <c r="X39" s="441"/>
      <c r="Y39" s="441"/>
      <c r="Z39" s="441"/>
      <c r="AA39" s="441"/>
      <c r="AB39" s="340"/>
      <c r="AC39" s="453"/>
      <c r="AD39" s="453"/>
      <c r="AE39" s="455" t="s">
        <v>93</v>
      </c>
      <c r="AF39" s="455" t="s">
        <v>83</v>
      </c>
      <c r="AG39" s="455"/>
      <c r="AH39" s="455"/>
      <c r="AI39" s="455"/>
      <c r="AJ39" s="456"/>
      <c r="BB39" s="60"/>
      <c r="BC39" s="55"/>
      <c r="BD39" s="50">
        <v>4</v>
      </c>
      <c r="BE39" s="232" t="s">
        <v>236</v>
      </c>
      <c r="BF39" s="232"/>
      <c r="BG39" s="232"/>
      <c r="BH39" s="232"/>
      <c r="BI39" s="232"/>
      <c r="BJ39" s="213"/>
      <c r="BK39" s="213"/>
      <c r="BL39" s="213"/>
      <c r="BM39" s="213"/>
      <c r="BN39" s="213"/>
      <c r="BO39" s="213"/>
      <c r="BP39" s="213"/>
      <c r="BQ39" s="213"/>
      <c r="BR39" s="213"/>
      <c r="BS39" s="213"/>
      <c r="BT39" s="111"/>
      <c r="BU39" s="233"/>
      <c r="BV39" s="232"/>
      <c r="BW39" s="232"/>
      <c r="BX39" s="232"/>
      <c r="BY39" s="232"/>
      <c r="BZ39" s="232"/>
      <c r="CA39" s="232"/>
      <c r="CB39" s="232"/>
      <c r="CC39" s="213"/>
      <c r="CD39" s="213"/>
      <c r="CE39" s="200" t="s">
        <v>237</v>
      </c>
      <c r="CF39" s="200" t="s">
        <v>238</v>
      </c>
      <c r="CG39" s="200"/>
      <c r="CH39" s="200"/>
      <c r="CI39" s="200"/>
      <c r="CJ39" s="237"/>
    </row>
    <row r="40" spans="1:88" ht="15.75" customHeight="1">
      <c r="A40" s="493"/>
      <c r="B40" s="391"/>
      <c r="C40" s="473"/>
      <c r="D40" s="355">
        <v>5</v>
      </c>
      <c r="E40" s="451" t="s">
        <v>168</v>
      </c>
      <c r="F40" s="452"/>
      <c r="G40" s="452"/>
      <c r="H40" s="452"/>
      <c r="I40" s="452"/>
      <c r="J40" s="453"/>
      <c r="K40" s="453"/>
      <c r="L40" s="453"/>
      <c r="M40" s="453"/>
      <c r="N40" s="453"/>
      <c r="O40" s="453"/>
      <c r="P40" s="453"/>
      <c r="Q40" s="453"/>
      <c r="R40" s="453"/>
      <c r="S40" s="453"/>
      <c r="T40" s="457"/>
      <c r="U40" s="463"/>
      <c r="V40" s="441"/>
      <c r="W40" s="441"/>
      <c r="X40" s="441"/>
      <c r="Y40" s="441"/>
      <c r="Z40" s="441"/>
      <c r="AA40" s="441"/>
      <c r="AB40" s="340"/>
      <c r="AC40" s="484" t="s">
        <v>394</v>
      </c>
      <c r="AD40" s="484"/>
      <c r="AE40" s="484"/>
      <c r="AF40" s="484"/>
      <c r="AG40" s="484"/>
      <c r="AH40" s="484"/>
      <c r="AI40" s="484"/>
      <c r="AJ40" s="485"/>
      <c r="BB40" s="60"/>
      <c r="BC40" s="55"/>
      <c r="BD40" s="50">
        <v>5</v>
      </c>
      <c r="BE40" s="232" t="s">
        <v>239</v>
      </c>
      <c r="BF40" s="232"/>
      <c r="BG40" s="232"/>
      <c r="BH40" s="232"/>
      <c r="BI40" s="232"/>
      <c r="BJ40" s="213"/>
      <c r="BK40" s="213"/>
      <c r="BL40" s="213"/>
      <c r="BM40" s="213"/>
      <c r="BN40" s="213"/>
      <c r="BO40" s="213"/>
      <c r="BP40" s="213"/>
      <c r="BQ40" s="213"/>
      <c r="BR40" s="213"/>
      <c r="BS40" s="213"/>
      <c r="BT40" s="111"/>
      <c r="BU40" s="233"/>
      <c r="BV40" s="232"/>
      <c r="BW40" s="232"/>
      <c r="BX40" s="232"/>
      <c r="BY40" s="232"/>
      <c r="BZ40" s="232"/>
      <c r="CA40" s="232"/>
      <c r="CB40" s="232"/>
      <c r="CC40" s="238" t="s">
        <v>240</v>
      </c>
      <c r="CD40" s="238"/>
      <c r="CE40" s="238"/>
      <c r="CF40" s="238"/>
      <c r="CG40" s="238"/>
      <c r="CH40" s="238"/>
      <c r="CI40" s="238"/>
      <c r="CJ40" s="239"/>
    </row>
    <row r="41" spans="1:88" ht="15.75" customHeight="1" thickBot="1">
      <c r="A41" s="493"/>
      <c r="B41" s="391"/>
      <c r="C41" s="473"/>
      <c r="D41" s="352">
        <v>6</v>
      </c>
      <c r="E41" s="488" t="s">
        <v>169</v>
      </c>
      <c r="F41" s="489"/>
      <c r="G41" s="489"/>
      <c r="H41" s="489"/>
      <c r="I41" s="489"/>
      <c r="J41" s="490"/>
      <c r="K41" s="491"/>
      <c r="L41" s="491"/>
      <c r="M41" s="491"/>
      <c r="N41" s="491"/>
      <c r="O41" s="491"/>
      <c r="P41" s="491"/>
      <c r="Q41" s="491"/>
      <c r="R41" s="491"/>
      <c r="S41" s="491"/>
      <c r="T41" s="492"/>
      <c r="U41" s="494"/>
      <c r="V41" s="495"/>
      <c r="W41" s="495"/>
      <c r="X41" s="495"/>
      <c r="Y41" s="495"/>
      <c r="Z41" s="495"/>
      <c r="AA41" s="495"/>
      <c r="AB41" s="240"/>
      <c r="AC41" s="486"/>
      <c r="AD41" s="486"/>
      <c r="AE41" s="486"/>
      <c r="AF41" s="486"/>
      <c r="AG41" s="486"/>
      <c r="AH41" s="486"/>
      <c r="AI41" s="486"/>
      <c r="AJ41" s="487"/>
      <c r="BB41" s="60"/>
      <c r="BC41" s="55"/>
      <c r="BD41" s="50">
        <v>6</v>
      </c>
      <c r="BE41" s="232" t="s">
        <v>241</v>
      </c>
      <c r="BF41" s="232"/>
      <c r="BG41" s="232"/>
      <c r="BH41" s="232"/>
      <c r="BI41" s="232"/>
      <c r="BJ41" s="213"/>
      <c r="BK41" s="213"/>
      <c r="BL41" s="213"/>
      <c r="BM41" s="213"/>
      <c r="BN41" s="213"/>
      <c r="BO41" s="213"/>
      <c r="BP41" s="213"/>
      <c r="BQ41" s="213"/>
      <c r="BR41" s="213"/>
      <c r="BS41" s="213"/>
      <c r="BT41" s="111"/>
      <c r="BU41" s="241"/>
      <c r="BV41" s="242"/>
      <c r="BW41" s="242"/>
      <c r="BX41" s="242"/>
      <c r="BY41" s="242"/>
      <c r="BZ41" s="242"/>
      <c r="CA41" s="242"/>
      <c r="CB41" s="242"/>
      <c r="CC41" s="243"/>
      <c r="CD41" s="243"/>
      <c r="CE41" s="243"/>
      <c r="CF41" s="243"/>
      <c r="CG41" s="243"/>
      <c r="CH41" s="243"/>
      <c r="CI41" s="243"/>
      <c r="CJ41" s="244"/>
    </row>
    <row r="42" spans="1:88" ht="24.75" customHeight="1">
      <c r="B42" s="391"/>
      <c r="C42" s="394"/>
      <c r="D42" s="437">
        <v>7</v>
      </c>
      <c r="E42" s="439" t="s">
        <v>384</v>
      </c>
      <c r="F42" s="440"/>
      <c r="G42" s="440"/>
      <c r="H42" s="440"/>
      <c r="I42" s="440"/>
      <c r="J42" s="353"/>
      <c r="K42" s="442" t="s">
        <v>385</v>
      </c>
      <c r="L42" s="443"/>
      <c r="M42" s="443"/>
      <c r="N42" s="443"/>
      <c r="O42" s="443"/>
      <c r="P42" s="443"/>
      <c r="Q42" s="443"/>
      <c r="R42" s="443"/>
      <c r="S42" s="443"/>
      <c r="T42" s="443"/>
      <c r="U42" s="444" t="s">
        <v>353</v>
      </c>
      <c r="V42" s="445"/>
      <c r="W42" s="445"/>
      <c r="X42" s="445"/>
      <c r="Y42" s="445"/>
      <c r="Z42" s="445"/>
      <c r="AA42" s="445"/>
      <c r="AB42" s="445"/>
      <c r="AC42" s="445"/>
      <c r="AD42" s="445"/>
      <c r="AE42" s="445"/>
      <c r="AF42" s="445"/>
      <c r="AG42" s="445"/>
      <c r="AH42" s="445"/>
      <c r="AI42" s="445"/>
      <c r="AJ42" s="446"/>
      <c r="BB42" s="60"/>
      <c r="BC42" s="55"/>
      <c r="BD42" s="231">
        <v>7</v>
      </c>
      <c r="BE42" s="232" t="s">
        <v>242</v>
      </c>
      <c r="BF42" s="232"/>
      <c r="BG42" s="232"/>
      <c r="BH42" s="232"/>
      <c r="BI42" s="232"/>
      <c r="BJ42" s="245" t="b">
        <v>0</v>
      </c>
      <c r="BK42" s="232" t="s">
        <v>243</v>
      </c>
      <c r="BL42" s="199"/>
      <c r="BM42" s="199"/>
      <c r="BN42" s="199"/>
      <c r="BO42" s="199"/>
      <c r="BP42" s="199"/>
      <c r="BQ42" s="199"/>
      <c r="BR42" s="199"/>
      <c r="BS42" s="199"/>
      <c r="BT42" s="199"/>
      <c r="BU42" s="246" t="s">
        <v>244</v>
      </c>
      <c r="BV42" s="247"/>
      <c r="BW42" s="247"/>
      <c r="BX42" s="247"/>
      <c r="BY42" s="247"/>
      <c r="BZ42" s="247"/>
      <c r="CA42" s="247"/>
      <c r="CB42" s="247"/>
      <c r="CC42" s="247"/>
      <c r="CD42" s="247"/>
      <c r="CE42" s="247"/>
      <c r="CF42" s="247"/>
      <c r="CG42" s="247"/>
      <c r="CH42" s="247"/>
      <c r="CI42" s="247"/>
      <c r="CJ42" s="248"/>
    </row>
    <row r="43" spans="1:88" ht="24.75" customHeight="1">
      <c r="B43" s="391"/>
      <c r="C43" s="394"/>
      <c r="D43" s="438"/>
      <c r="E43" s="441"/>
      <c r="F43" s="441"/>
      <c r="G43" s="441"/>
      <c r="H43" s="441"/>
      <c r="I43" s="441"/>
      <c r="J43" s="249"/>
      <c r="K43" s="449" t="s">
        <v>386</v>
      </c>
      <c r="L43" s="450"/>
      <c r="M43" s="450"/>
      <c r="N43" s="450"/>
      <c r="O43" s="450"/>
      <c r="P43" s="450"/>
      <c r="Q43" s="450"/>
      <c r="R43" s="450"/>
      <c r="S43" s="450"/>
      <c r="T43" s="450"/>
      <c r="U43" s="447"/>
      <c r="V43" s="447"/>
      <c r="W43" s="447"/>
      <c r="X43" s="447"/>
      <c r="Y43" s="447"/>
      <c r="Z43" s="447"/>
      <c r="AA43" s="447"/>
      <c r="AB43" s="447"/>
      <c r="AC43" s="447"/>
      <c r="AD43" s="447"/>
      <c r="AE43" s="447"/>
      <c r="AF43" s="447"/>
      <c r="AG43" s="447"/>
      <c r="AH43" s="447"/>
      <c r="AI43" s="447"/>
      <c r="AJ43" s="448"/>
      <c r="BB43" s="60"/>
      <c r="BC43" s="55"/>
      <c r="BD43" s="231"/>
      <c r="BE43" s="232"/>
      <c r="BF43" s="232"/>
      <c r="BG43" s="232"/>
      <c r="BH43" s="232"/>
      <c r="BI43" s="232"/>
      <c r="BJ43" s="250" t="b">
        <v>0</v>
      </c>
      <c r="BK43" s="232" t="s">
        <v>245</v>
      </c>
      <c r="BL43" s="199"/>
      <c r="BM43" s="199"/>
      <c r="BN43" s="199"/>
      <c r="BO43" s="199"/>
      <c r="BP43" s="199"/>
      <c r="BQ43" s="199"/>
      <c r="BR43" s="199"/>
      <c r="BS43" s="199"/>
      <c r="BT43" s="199"/>
      <c r="BU43" s="232"/>
      <c r="BV43" s="232"/>
      <c r="BW43" s="232"/>
      <c r="BX43" s="232"/>
      <c r="BY43" s="232"/>
      <c r="BZ43" s="232"/>
      <c r="CA43" s="232"/>
      <c r="CB43" s="232"/>
      <c r="CC43" s="232"/>
      <c r="CD43" s="232"/>
      <c r="CE43" s="232"/>
      <c r="CF43" s="232"/>
      <c r="CG43" s="232"/>
      <c r="CH43" s="232"/>
      <c r="CI43" s="232"/>
      <c r="CJ43" s="251"/>
    </row>
    <row r="44" spans="1:88">
      <c r="A44" s="332"/>
      <c r="B44" s="391"/>
      <c r="C44" s="394"/>
      <c r="D44" s="356">
        <v>8</v>
      </c>
      <c r="E44" s="451" t="s">
        <v>170</v>
      </c>
      <c r="F44" s="452"/>
      <c r="G44" s="452"/>
      <c r="H44" s="452"/>
      <c r="I44" s="452"/>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4"/>
      <c r="BB44" s="60"/>
      <c r="BC44" s="55"/>
      <c r="BD44" s="50">
        <v>8</v>
      </c>
      <c r="BE44" s="232" t="s">
        <v>246</v>
      </c>
      <c r="BF44" s="232"/>
      <c r="BG44" s="232"/>
      <c r="BH44" s="232"/>
      <c r="BI44" s="232"/>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c r="CF44" s="213"/>
      <c r="CG44" s="213"/>
      <c r="CH44" s="213"/>
      <c r="CI44" s="213"/>
      <c r="CJ44" s="252"/>
    </row>
    <row r="45" spans="1:88" ht="20.25" customHeight="1">
      <c r="A45" s="313"/>
      <c r="B45" s="391"/>
      <c r="C45" s="394"/>
      <c r="D45" s="427" t="s">
        <v>382</v>
      </c>
      <c r="E45" s="428"/>
      <c r="F45" s="428"/>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I45" s="428"/>
      <c r="AJ45" s="429"/>
      <c r="AL45" s="326"/>
      <c r="BB45" s="60"/>
      <c r="BC45" s="55"/>
      <c r="BD45" s="253" t="s">
        <v>247</v>
      </c>
      <c r="BE45" s="254"/>
      <c r="BF45" s="254"/>
      <c r="BG45" s="254"/>
      <c r="BH45" s="254"/>
      <c r="BI45" s="254"/>
      <c r="BJ45" s="254"/>
      <c r="BK45" s="254"/>
      <c r="BL45" s="254"/>
      <c r="BM45" s="254"/>
      <c r="BN45" s="254"/>
      <c r="BO45" s="254"/>
      <c r="BP45" s="254"/>
      <c r="BQ45" s="254"/>
      <c r="BR45" s="254"/>
      <c r="BS45" s="254"/>
      <c r="BT45" s="254"/>
      <c r="BU45" s="254"/>
      <c r="BV45" s="254"/>
      <c r="BW45" s="254"/>
      <c r="BX45" s="254"/>
      <c r="BY45" s="254"/>
      <c r="BZ45" s="254"/>
      <c r="CA45" s="254"/>
      <c r="CB45" s="254"/>
      <c r="CC45" s="254"/>
      <c r="CD45" s="254"/>
      <c r="CE45" s="254"/>
      <c r="CF45" s="254"/>
      <c r="CG45" s="64"/>
      <c r="CH45" s="64"/>
      <c r="CI45" s="64"/>
      <c r="CJ45" s="65"/>
    </row>
    <row r="46" spans="1:88" ht="31.5" customHeight="1" thickBot="1">
      <c r="B46" s="392"/>
      <c r="C46" s="395"/>
      <c r="D46" s="430" t="s">
        <v>383</v>
      </c>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c r="AH46" s="431"/>
      <c r="AI46" s="431"/>
      <c r="AJ46" s="432"/>
      <c r="BB46" s="61"/>
      <c r="BC46" s="62"/>
      <c r="BD46" s="255" t="s">
        <v>248</v>
      </c>
      <c r="BE46" s="256"/>
      <c r="BF46" s="256"/>
      <c r="BG46" s="256"/>
      <c r="BH46" s="256"/>
      <c r="BI46" s="256"/>
      <c r="BJ46" s="256"/>
      <c r="BK46" s="256"/>
      <c r="BL46" s="256"/>
      <c r="BM46" s="256"/>
      <c r="BN46" s="256"/>
      <c r="BO46" s="256"/>
      <c r="BP46" s="256"/>
      <c r="BQ46" s="256"/>
      <c r="BR46" s="256"/>
      <c r="BS46" s="256"/>
      <c r="BT46" s="256"/>
      <c r="BU46" s="256"/>
      <c r="BV46" s="256"/>
      <c r="BW46" s="256"/>
      <c r="BX46" s="256"/>
      <c r="BY46" s="256"/>
      <c r="BZ46" s="256"/>
      <c r="CA46" s="256"/>
      <c r="CB46" s="256"/>
      <c r="CC46" s="256"/>
      <c r="CD46" s="256"/>
      <c r="CE46" s="256"/>
      <c r="CF46" s="256"/>
      <c r="CG46" s="256"/>
      <c r="CH46" s="256"/>
      <c r="CI46" s="256"/>
      <c r="CJ46" s="257"/>
    </row>
    <row r="47" spans="1:88" ht="14.25" customHeight="1" thickTop="1">
      <c r="A47" s="316"/>
      <c r="B47" s="433" t="s">
        <v>94</v>
      </c>
      <c r="C47" s="393" t="s">
        <v>310</v>
      </c>
      <c r="D47" s="434" t="s">
        <v>297</v>
      </c>
      <c r="E47" s="434"/>
      <c r="F47" s="434"/>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434"/>
      <c r="AE47" s="434"/>
      <c r="AF47" s="434"/>
      <c r="AG47" s="434"/>
      <c r="AH47" s="434"/>
      <c r="AI47" s="434"/>
      <c r="AJ47" s="435"/>
      <c r="AL47" s="436"/>
      <c r="BB47" s="66" t="s">
        <v>249</v>
      </c>
      <c r="BC47" s="56" t="s">
        <v>250</v>
      </c>
      <c r="BD47" s="258" t="s">
        <v>251</v>
      </c>
      <c r="BE47" s="258"/>
      <c r="BF47" s="258"/>
      <c r="BG47" s="258"/>
      <c r="BH47" s="258"/>
      <c r="BI47" s="258"/>
      <c r="BJ47" s="258"/>
      <c r="BK47" s="258"/>
      <c r="BL47" s="258"/>
      <c r="BM47" s="258"/>
      <c r="BN47" s="258"/>
      <c r="BO47" s="258"/>
      <c r="BP47" s="258"/>
      <c r="BQ47" s="258"/>
      <c r="BR47" s="258"/>
      <c r="BS47" s="258"/>
      <c r="BT47" s="258"/>
      <c r="BU47" s="258"/>
      <c r="BV47" s="258"/>
      <c r="BW47" s="258"/>
      <c r="BX47" s="258"/>
      <c r="BY47" s="258"/>
      <c r="BZ47" s="258"/>
      <c r="CA47" s="258"/>
      <c r="CB47" s="258"/>
      <c r="CC47" s="258"/>
      <c r="CD47" s="258"/>
      <c r="CE47" s="258"/>
      <c r="CF47" s="258"/>
      <c r="CG47" s="258"/>
      <c r="CH47" s="258"/>
      <c r="CI47" s="258"/>
      <c r="CJ47" s="258"/>
    </row>
    <row r="48" spans="1:88" ht="54" customHeight="1">
      <c r="A48" s="417"/>
      <c r="B48" s="391"/>
      <c r="C48" s="394"/>
      <c r="D48" s="418" t="s">
        <v>387</v>
      </c>
      <c r="E48" s="418"/>
      <c r="F48" s="418"/>
      <c r="G48" s="418"/>
      <c r="H48" s="418"/>
      <c r="I48" s="418"/>
      <c r="J48" s="418"/>
      <c r="K48" s="418"/>
      <c r="L48" s="418"/>
      <c r="M48" s="418"/>
      <c r="N48" s="418"/>
      <c r="O48" s="418"/>
      <c r="P48" s="418"/>
      <c r="Q48" s="418"/>
      <c r="R48" s="418"/>
      <c r="S48" s="418"/>
      <c r="T48" s="418"/>
      <c r="U48" s="418"/>
      <c r="V48" s="418"/>
      <c r="W48" s="418"/>
      <c r="X48" s="418"/>
      <c r="Y48" s="418"/>
      <c r="Z48" s="418"/>
      <c r="AA48" s="418"/>
      <c r="AB48" s="418"/>
      <c r="AC48" s="418"/>
      <c r="AD48" s="418"/>
      <c r="AE48" s="418"/>
      <c r="AF48" s="418"/>
      <c r="AG48" s="418"/>
      <c r="AH48" s="418"/>
      <c r="AI48" s="418"/>
      <c r="AJ48" s="419"/>
      <c r="AK48" s="328"/>
      <c r="AL48" s="436"/>
      <c r="AQ48" s="28"/>
      <c r="BB48" s="66"/>
      <c r="BC48" s="56"/>
      <c r="BD48" s="67" t="s">
        <v>252</v>
      </c>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9"/>
    </row>
    <row r="49" spans="1:88" ht="54" customHeight="1">
      <c r="A49" s="417"/>
      <c r="B49" s="391"/>
      <c r="C49" s="394"/>
      <c r="D49" s="418"/>
      <c r="E49" s="418"/>
      <c r="F49" s="418"/>
      <c r="G49" s="418"/>
      <c r="H49" s="418"/>
      <c r="I49" s="418"/>
      <c r="J49" s="418"/>
      <c r="K49" s="418"/>
      <c r="L49" s="418"/>
      <c r="M49" s="418"/>
      <c r="N49" s="418"/>
      <c r="O49" s="418"/>
      <c r="P49" s="418"/>
      <c r="Q49" s="418"/>
      <c r="R49" s="418"/>
      <c r="S49" s="418"/>
      <c r="T49" s="418"/>
      <c r="U49" s="418"/>
      <c r="V49" s="418"/>
      <c r="W49" s="418"/>
      <c r="X49" s="418"/>
      <c r="Y49" s="418"/>
      <c r="Z49" s="418"/>
      <c r="AA49" s="418"/>
      <c r="AB49" s="418"/>
      <c r="AC49" s="418"/>
      <c r="AD49" s="418"/>
      <c r="AE49" s="418"/>
      <c r="AF49" s="418"/>
      <c r="AG49" s="418"/>
      <c r="AH49" s="418"/>
      <c r="AI49" s="418"/>
      <c r="AJ49" s="419"/>
      <c r="AL49" s="436"/>
      <c r="BB49" s="66"/>
      <c r="BC49" s="56"/>
      <c r="BD49" s="67"/>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9"/>
    </row>
    <row r="50" spans="1:88" ht="54" customHeight="1">
      <c r="A50" s="417"/>
      <c r="B50" s="391"/>
      <c r="C50" s="394"/>
      <c r="D50" s="418"/>
      <c r="E50" s="418"/>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9"/>
      <c r="AL50" s="436"/>
      <c r="BB50" s="66"/>
      <c r="BC50" s="56"/>
      <c r="BD50" s="67"/>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9"/>
    </row>
    <row r="51" spans="1:88" ht="206.25" customHeight="1">
      <c r="A51" s="417"/>
      <c r="B51" s="391"/>
      <c r="C51" s="394"/>
      <c r="D51" s="420" t="str">
        <f>IF(AO3="","",AO3)</f>
        <v/>
      </c>
      <c r="E51" s="420"/>
      <c r="F51" s="420"/>
      <c r="G51" s="420"/>
      <c r="H51" s="420"/>
      <c r="I51" s="420"/>
      <c r="J51" s="420"/>
      <c r="K51" s="420"/>
      <c r="L51" s="420"/>
      <c r="M51" s="420"/>
      <c r="N51" s="420"/>
      <c r="O51" s="420"/>
      <c r="P51" s="420"/>
      <c r="Q51" s="420"/>
      <c r="R51" s="420"/>
      <c r="S51" s="420"/>
      <c r="T51" s="420"/>
      <c r="U51" s="420"/>
      <c r="V51" s="420"/>
      <c r="W51" s="420"/>
      <c r="X51" s="420"/>
      <c r="Y51" s="420"/>
      <c r="Z51" s="420"/>
      <c r="AA51" s="420"/>
      <c r="AB51" s="420"/>
      <c r="AC51" s="420"/>
      <c r="AD51" s="420"/>
      <c r="AE51" s="420"/>
      <c r="AF51" s="420"/>
      <c r="AG51" s="420"/>
      <c r="AH51" s="420"/>
      <c r="AI51" s="420"/>
      <c r="AJ51" s="421"/>
      <c r="AL51" s="436"/>
      <c r="BB51" s="66"/>
      <c r="BC51" s="56"/>
      <c r="BD51" s="70"/>
      <c r="BE51" s="71"/>
      <c r="BF51" s="71"/>
      <c r="BG51" s="71"/>
      <c r="BH51" s="71"/>
      <c r="BI51" s="71"/>
      <c r="BJ51" s="71"/>
      <c r="BK51" s="71"/>
      <c r="BL51" s="71"/>
      <c r="BM51" s="71"/>
      <c r="BN51" s="71"/>
      <c r="BO51" s="71"/>
      <c r="BP51" s="71"/>
      <c r="BQ51" s="71"/>
      <c r="BR51" s="71"/>
      <c r="BS51" s="71"/>
      <c r="BT51" s="71"/>
      <c r="BU51" s="71"/>
      <c r="BV51" s="71"/>
      <c r="BW51" s="71"/>
      <c r="BX51" s="71"/>
      <c r="BY51" s="71"/>
      <c r="BZ51" s="71"/>
      <c r="CA51" s="71"/>
      <c r="CB51" s="71"/>
      <c r="CC51" s="71"/>
      <c r="CD51" s="71"/>
      <c r="CE51" s="71"/>
      <c r="CF51" s="71"/>
      <c r="CG51" s="71"/>
      <c r="CH51" s="71"/>
      <c r="CI51" s="71"/>
      <c r="CJ51" s="72"/>
    </row>
    <row r="52" spans="1:88" ht="206.25" customHeight="1">
      <c r="A52" s="417"/>
      <c r="B52" s="391"/>
      <c r="C52" s="394"/>
      <c r="D52" s="420"/>
      <c r="E52" s="420"/>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420"/>
      <c r="AD52" s="420"/>
      <c r="AE52" s="420"/>
      <c r="AF52" s="420"/>
      <c r="AG52" s="420"/>
      <c r="AH52" s="420"/>
      <c r="AI52" s="420"/>
      <c r="AJ52" s="421"/>
      <c r="AL52" s="436"/>
      <c r="BB52" s="66"/>
      <c r="BC52" s="56"/>
      <c r="BD52" s="70"/>
      <c r="BE52" s="71"/>
      <c r="BF52" s="71"/>
      <c r="BG52" s="71"/>
      <c r="BH52" s="71"/>
      <c r="BI52" s="71"/>
      <c r="BJ52" s="71"/>
      <c r="BK52" s="71"/>
      <c r="BL52" s="71"/>
      <c r="BM52" s="71"/>
      <c r="BN52" s="71"/>
      <c r="BO52" s="71"/>
      <c r="BP52" s="71"/>
      <c r="BQ52" s="71"/>
      <c r="BR52" s="71"/>
      <c r="BS52" s="71"/>
      <c r="BT52" s="71"/>
      <c r="BU52" s="71"/>
      <c r="BV52" s="71"/>
      <c r="BW52" s="71"/>
      <c r="BX52" s="71"/>
      <c r="BY52" s="71"/>
      <c r="BZ52" s="71"/>
      <c r="CA52" s="71"/>
      <c r="CB52" s="71"/>
      <c r="CC52" s="71"/>
      <c r="CD52" s="71"/>
      <c r="CE52" s="71"/>
      <c r="CF52" s="71"/>
      <c r="CG52" s="71"/>
      <c r="CH52" s="71"/>
      <c r="CI52" s="71"/>
      <c r="CJ52" s="72"/>
    </row>
    <row r="53" spans="1:88" ht="206.25" customHeight="1" thickBot="1">
      <c r="A53" s="417"/>
      <c r="B53" s="392"/>
      <c r="C53" s="395"/>
      <c r="D53" s="422"/>
      <c r="E53" s="422"/>
      <c r="F53" s="422"/>
      <c r="G53" s="422"/>
      <c r="H53" s="422"/>
      <c r="I53" s="422"/>
      <c r="J53" s="422"/>
      <c r="K53" s="422"/>
      <c r="L53" s="422"/>
      <c r="M53" s="422"/>
      <c r="N53" s="422"/>
      <c r="O53" s="422"/>
      <c r="P53" s="422"/>
      <c r="Q53" s="422"/>
      <c r="R53" s="422"/>
      <c r="S53" s="422"/>
      <c r="T53" s="422"/>
      <c r="U53" s="422"/>
      <c r="V53" s="422"/>
      <c r="W53" s="422"/>
      <c r="X53" s="422"/>
      <c r="Y53" s="422"/>
      <c r="Z53" s="422"/>
      <c r="AA53" s="422"/>
      <c r="AB53" s="422"/>
      <c r="AC53" s="422"/>
      <c r="AD53" s="422"/>
      <c r="AE53" s="422"/>
      <c r="AF53" s="422"/>
      <c r="AG53" s="422"/>
      <c r="AH53" s="422"/>
      <c r="AI53" s="422"/>
      <c r="AJ53" s="423"/>
      <c r="AL53" s="436"/>
      <c r="BB53" s="73"/>
      <c r="BC53" s="74"/>
      <c r="BD53" s="75"/>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7"/>
    </row>
    <row r="54" spans="1:88" ht="12" customHeight="1">
      <c r="B54" s="424" t="s">
        <v>325</v>
      </c>
      <c r="C54" s="425"/>
      <c r="D54" s="425"/>
      <c r="E54" s="425"/>
      <c r="F54" s="425"/>
      <c r="G54" s="425"/>
      <c r="H54" s="425"/>
      <c r="I54" s="425"/>
      <c r="J54" s="425"/>
      <c r="K54" s="425"/>
      <c r="L54" s="425"/>
      <c r="M54" s="425"/>
      <c r="N54" s="425"/>
      <c r="O54" s="425"/>
      <c r="P54" s="425"/>
      <c r="Q54" s="425"/>
      <c r="R54" s="425"/>
      <c r="S54" s="425"/>
      <c r="T54" s="425"/>
      <c r="U54" s="425"/>
      <c r="V54" s="425"/>
      <c r="W54" s="425"/>
      <c r="X54" s="425"/>
      <c r="Y54" s="425"/>
      <c r="Z54" s="425"/>
      <c r="AA54" s="425"/>
      <c r="AB54" s="425"/>
      <c r="AC54" s="425"/>
      <c r="AD54" s="425"/>
      <c r="AE54" s="425"/>
      <c r="AF54" s="425"/>
      <c r="AG54" s="425"/>
      <c r="AH54" s="425"/>
      <c r="AI54" s="425"/>
      <c r="AJ54" s="426"/>
      <c r="BB54" s="259" t="s">
        <v>253</v>
      </c>
      <c r="BC54" s="259"/>
      <c r="BD54" s="259"/>
      <c r="BE54" s="259"/>
      <c r="BF54" s="259"/>
      <c r="BG54" s="259"/>
      <c r="BH54" s="259"/>
      <c r="BI54" s="259"/>
      <c r="BJ54" s="259"/>
      <c r="BK54" s="259"/>
      <c r="BL54" s="259"/>
      <c r="BM54" s="259"/>
      <c r="BN54" s="259"/>
      <c r="BO54" s="259"/>
      <c r="BP54" s="259"/>
      <c r="BQ54" s="259"/>
      <c r="BR54" s="259"/>
      <c r="BS54" s="259"/>
      <c r="BT54" s="259"/>
      <c r="BU54" s="259"/>
      <c r="BV54" s="259"/>
      <c r="BW54" s="259"/>
      <c r="BX54" s="259"/>
      <c r="BY54" s="259"/>
      <c r="BZ54" s="259"/>
      <c r="CA54" s="259"/>
      <c r="CB54" s="259"/>
      <c r="CC54" s="259"/>
      <c r="CD54" s="259"/>
      <c r="CE54" s="259"/>
      <c r="CF54" s="259"/>
      <c r="CG54" s="259"/>
      <c r="CH54" s="259"/>
      <c r="CI54" s="259"/>
      <c r="CJ54" s="259"/>
    </row>
    <row r="55" spans="1:88" ht="19.5" customHeight="1">
      <c r="B55" s="317">
        <v>1</v>
      </c>
      <c r="C55" s="387" t="s">
        <v>113</v>
      </c>
      <c r="D55" s="388"/>
      <c r="E55" s="388"/>
      <c r="F55" s="388"/>
      <c r="G55" s="388"/>
      <c r="H55" s="388"/>
      <c r="I55" s="388"/>
      <c r="J55" s="388"/>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9"/>
      <c r="AQ55" s="29"/>
      <c r="AR55" s="329"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78">
        <v>1</v>
      </c>
      <c r="BC55" s="79" t="s">
        <v>254</v>
      </c>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row>
    <row r="56" spans="1:88" ht="11.1" customHeight="1">
      <c r="B56" s="317">
        <v>2</v>
      </c>
      <c r="C56" s="388" t="s">
        <v>114</v>
      </c>
      <c r="D56" s="388"/>
      <c r="E56" s="388"/>
      <c r="F56" s="388"/>
      <c r="G56" s="388"/>
      <c r="H56" s="388"/>
      <c r="I56" s="388"/>
      <c r="J56" s="388"/>
      <c r="K56" s="388"/>
      <c r="L56" s="388"/>
      <c r="M56" s="388"/>
      <c r="N56" s="388"/>
      <c r="O56" s="388"/>
      <c r="P56" s="388"/>
      <c r="Q56" s="388"/>
      <c r="R56" s="388"/>
      <c r="S56" s="388"/>
      <c r="T56" s="388"/>
      <c r="U56" s="388"/>
      <c r="V56" s="388"/>
      <c r="W56" s="388"/>
      <c r="X56" s="388"/>
      <c r="Y56" s="388"/>
      <c r="Z56" s="388"/>
      <c r="AA56" s="388"/>
      <c r="AB56" s="388"/>
      <c r="AC56" s="388"/>
      <c r="AD56" s="388"/>
      <c r="AE56" s="388"/>
      <c r="AF56" s="388"/>
      <c r="AG56" s="388"/>
      <c r="AH56" s="388"/>
      <c r="AI56" s="388"/>
      <c r="AJ56" s="389"/>
      <c r="AQ56" s="29"/>
      <c r="AR56" s="329" t="str">
        <f t="shared" ref="AR56:AR77" si="0">C56</f>
        <v>如未附報價單，以SGS定價為主。If no quotation is attached, the SGS pricing shall prevail.</v>
      </c>
      <c r="BB56" s="78">
        <v>2</v>
      </c>
      <c r="BC56" s="79" t="s">
        <v>255</v>
      </c>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c r="CE56" s="79"/>
      <c r="CF56" s="79"/>
      <c r="CG56" s="79"/>
      <c r="CH56" s="79"/>
      <c r="CI56" s="79"/>
      <c r="CJ56" s="79"/>
    </row>
    <row r="57" spans="1:88" ht="19.5" customHeight="1">
      <c r="B57" s="317">
        <v>3</v>
      </c>
      <c r="C57" s="388" t="s">
        <v>115</v>
      </c>
      <c r="D57" s="388"/>
      <c r="E57" s="388"/>
      <c r="F57" s="388"/>
      <c r="G57" s="388"/>
      <c r="H57" s="388"/>
      <c r="I57" s="388"/>
      <c r="J57" s="388"/>
      <c r="K57" s="388"/>
      <c r="L57" s="388"/>
      <c r="M57" s="388"/>
      <c r="N57" s="388"/>
      <c r="O57" s="388"/>
      <c r="P57" s="388"/>
      <c r="Q57" s="388"/>
      <c r="R57" s="388"/>
      <c r="S57" s="388"/>
      <c r="T57" s="388"/>
      <c r="U57" s="388"/>
      <c r="V57" s="388"/>
      <c r="W57" s="388"/>
      <c r="X57" s="388"/>
      <c r="Y57" s="388"/>
      <c r="Z57" s="388"/>
      <c r="AA57" s="388"/>
      <c r="AB57" s="388"/>
      <c r="AC57" s="388"/>
      <c r="AD57" s="388"/>
      <c r="AE57" s="388"/>
      <c r="AF57" s="388"/>
      <c r="AG57" s="388"/>
      <c r="AH57" s="388"/>
      <c r="AI57" s="388"/>
      <c r="AJ57" s="389"/>
      <c r="AQ57" s="29"/>
      <c r="AR57" s="329"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78">
        <v>3</v>
      </c>
      <c r="BC57" s="79" t="s">
        <v>256</v>
      </c>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row>
    <row r="58" spans="1:88" ht="12.75" customHeight="1">
      <c r="B58" s="317">
        <v>4</v>
      </c>
      <c r="C58" s="388" t="s">
        <v>116</v>
      </c>
      <c r="D58" s="388"/>
      <c r="E58" s="388"/>
      <c r="F58" s="388"/>
      <c r="G58" s="388"/>
      <c r="H58" s="388"/>
      <c r="I58" s="388"/>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9"/>
      <c r="AQ58" s="29"/>
      <c r="AR58" s="329" t="str">
        <f t="shared" si="0"/>
        <v>微生物參照衛生福利部公告方法檢驗；微生物不接受急件、特急件。Microorganism testing refers to International Standard or Official methods. Express and Urgent services are not available for microorganism testing.</v>
      </c>
      <c r="BB58" s="78">
        <v>4</v>
      </c>
      <c r="BC58" s="79" t="s">
        <v>257</v>
      </c>
      <c r="BD58" s="79"/>
      <c r="BE58" s="79"/>
      <c r="BF58" s="79"/>
      <c r="BG58" s="79"/>
      <c r="BH58" s="79"/>
      <c r="BI58" s="79"/>
      <c r="BJ58" s="79"/>
      <c r="BK58" s="79"/>
      <c r="BL58" s="79"/>
      <c r="BM58" s="79"/>
      <c r="BN58" s="79"/>
      <c r="BO58" s="79"/>
      <c r="BP58" s="79"/>
      <c r="BQ58" s="79"/>
      <c r="BR58" s="79"/>
      <c r="BS58" s="79"/>
      <c r="BT58" s="79"/>
      <c r="BU58" s="79"/>
      <c r="BV58" s="79"/>
      <c r="BW58" s="79"/>
      <c r="BX58" s="79"/>
      <c r="BY58" s="79"/>
      <c r="BZ58" s="79"/>
      <c r="CA58" s="79"/>
      <c r="CB58" s="79"/>
      <c r="CC58" s="79"/>
      <c r="CD58" s="79"/>
      <c r="CE58" s="79"/>
      <c r="CF58" s="79"/>
      <c r="CG58" s="79"/>
      <c r="CH58" s="79"/>
      <c r="CI58" s="79"/>
      <c r="CJ58" s="79"/>
    </row>
    <row r="59" spans="1:88" ht="54.75" customHeight="1">
      <c r="B59" s="317">
        <v>5</v>
      </c>
      <c r="C59" s="387" t="s">
        <v>117</v>
      </c>
      <c r="D59" s="388"/>
      <c r="E59" s="388"/>
      <c r="F59" s="388"/>
      <c r="G59" s="388"/>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9"/>
      <c r="AQ59" s="29"/>
      <c r="AR59" s="329"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78">
        <v>5</v>
      </c>
      <c r="BC59" s="79" t="s">
        <v>258</v>
      </c>
      <c r="BD59" s="79"/>
      <c r="BE59" s="79"/>
      <c r="BF59" s="79"/>
      <c r="BG59" s="79"/>
      <c r="BH59" s="79"/>
      <c r="BI59" s="79"/>
      <c r="BJ59" s="79"/>
      <c r="BK59" s="79"/>
      <c r="BL59" s="79"/>
      <c r="BM59" s="79"/>
      <c r="BN59" s="79"/>
      <c r="BO59" s="79"/>
      <c r="BP59" s="79"/>
      <c r="BQ59" s="79"/>
      <c r="BR59" s="79"/>
      <c r="BS59" s="79"/>
      <c r="BT59" s="79"/>
      <c r="BU59" s="79"/>
      <c r="BV59" s="79"/>
      <c r="BW59" s="79"/>
      <c r="BX59" s="79"/>
      <c r="BY59" s="79"/>
      <c r="BZ59" s="79"/>
      <c r="CA59" s="79"/>
      <c r="CB59" s="79"/>
      <c r="CC59" s="79"/>
      <c r="CD59" s="79"/>
      <c r="CE59" s="79"/>
      <c r="CF59" s="79"/>
      <c r="CG59" s="79"/>
      <c r="CH59" s="79"/>
      <c r="CI59" s="79"/>
      <c r="CJ59" s="79"/>
    </row>
    <row r="60" spans="1:88" ht="19.5" customHeight="1">
      <c r="B60" s="317">
        <v>6</v>
      </c>
      <c r="C60" s="388" t="s">
        <v>118</v>
      </c>
      <c r="D60" s="388"/>
      <c r="E60" s="388"/>
      <c r="F60" s="388"/>
      <c r="G60" s="388"/>
      <c r="H60" s="388"/>
      <c r="I60" s="388"/>
      <c r="J60" s="388"/>
      <c r="K60" s="388"/>
      <c r="L60" s="388"/>
      <c r="M60" s="388"/>
      <c r="N60" s="388"/>
      <c r="O60" s="388"/>
      <c r="P60" s="388"/>
      <c r="Q60" s="388"/>
      <c r="R60" s="388"/>
      <c r="S60" s="388"/>
      <c r="T60" s="388"/>
      <c r="U60" s="388"/>
      <c r="V60" s="388"/>
      <c r="W60" s="388"/>
      <c r="X60" s="388"/>
      <c r="Y60" s="388"/>
      <c r="Z60" s="388"/>
      <c r="AA60" s="388"/>
      <c r="AB60" s="388"/>
      <c r="AC60" s="388"/>
      <c r="AD60" s="388"/>
      <c r="AE60" s="388"/>
      <c r="AF60" s="388"/>
      <c r="AG60" s="388"/>
      <c r="AH60" s="388"/>
      <c r="AI60" s="388"/>
      <c r="AJ60" s="389"/>
      <c r="AQ60" s="29"/>
      <c r="AR60" s="329"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78">
        <v>6</v>
      </c>
      <c r="BC60" s="79" t="s">
        <v>259</v>
      </c>
      <c r="BD60" s="79"/>
      <c r="BE60" s="79"/>
      <c r="BF60" s="79"/>
      <c r="BG60" s="79"/>
      <c r="BH60" s="79"/>
      <c r="BI60" s="79"/>
      <c r="BJ60" s="79"/>
      <c r="BK60" s="79"/>
      <c r="BL60" s="79"/>
      <c r="BM60" s="79"/>
      <c r="BN60" s="79"/>
      <c r="BO60" s="79"/>
      <c r="BP60" s="79"/>
      <c r="BQ60" s="79"/>
      <c r="BR60" s="79"/>
      <c r="BS60" s="79"/>
      <c r="BT60" s="79"/>
      <c r="BU60" s="79"/>
      <c r="BV60" s="79"/>
      <c r="BW60" s="79"/>
      <c r="BX60" s="79"/>
      <c r="BY60" s="79"/>
      <c r="BZ60" s="79"/>
      <c r="CA60" s="79"/>
      <c r="CB60" s="79"/>
      <c r="CC60" s="79"/>
      <c r="CD60" s="79"/>
      <c r="CE60" s="79"/>
      <c r="CF60" s="79"/>
      <c r="CG60" s="79"/>
      <c r="CH60" s="79"/>
      <c r="CI60" s="79"/>
      <c r="CJ60" s="79"/>
    </row>
    <row r="61" spans="1:88" ht="19.5" customHeight="1">
      <c r="B61" s="317">
        <v>7</v>
      </c>
      <c r="C61" s="387" t="s">
        <v>119</v>
      </c>
      <c r="D61" s="388"/>
      <c r="E61" s="388"/>
      <c r="F61" s="388"/>
      <c r="G61" s="388"/>
      <c r="H61" s="388"/>
      <c r="I61" s="388"/>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9"/>
      <c r="AQ61" s="29"/>
      <c r="AR61" s="329"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78">
        <v>7</v>
      </c>
      <c r="BC61" s="79" t="s">
        <v>260</v>
      </c>
      <c r="BD61" s="79"/>
      <c r="BE61" s="79"/>
      <c r="BF61" s="79"/>
      <c r="BG61" s="79"/>
      <c r="BH61" s="79"/>
      <c r="BI61" s="79"/>
      <c r="BJ61" s="79"/>
      <c r="BK61" s="79"/>
      <c r="BL61" s="79"/>
      <c r="BM61" s="79"/>
      <c r="BN61" s="79"/>
      <c r="BO61" s="79"/>
      <c r="BP61" s="79"/>
      <c r="BQ61" s="79"/>
      <c r="BR61" s="79"/>
      <c r="BS61" s="79"/>
      <c r="BT61" s="79"/>
      <c r="BU61" s="79"/>
      <c r="BV61" s="79"/>
      <c r="BW61" s="79"/>
      <c r="BX61" s="79"/>
      <c r="BY61" s="79"/>
      <c r="BZ61" s="79"/>
      <c r="CA61" s="79"/>
      <c r="CB61" s="79"/>
      <c r="CC61" s="79"/>
      <c r="CD61" s="79"/>
      <c r="CE61" s="79"/>
      <c r="CF61" s="79"/>
      <c r="CG61" s="79"/>
      <c r="CH61" s="79"/>
      <c r="CI61" s="79"/>
      <c r="CJ61" s="79"/>
    </row>
    <row r="62" spans="1:88" ht="29.25" customHeight="1">
      <c r="B62" s="317">
        <v>8</v>
      </c>
      <c r="C62" s="388" t="s">
        <v>120</v>
      </c>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9"/>
      <c r="AQ62" s="29"/>
      <c r="AR62" s="329"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78">
        <v>8</v>
      </c>
      <c r="BC62" s="79" t="s">
        <v>261</v>
      </c>
      <c r="BD62" s="79"/>
      <c r="BE62" s="79"/>
      <c r="BF62" s="79"/>
      <c r="BG62" s="79"/>
      <c r="BH62" s="79"/>
      <c r="BI62" s="79"/>
      <c r="BJ62" s="79"/>
      <c r="BK62" s="79"/>
      <c r="BL62" s="79"/>
      <c r="BM62" s="79"/>
      <c r="BN62" s="79"/>
      <c r="BO62" s="79"/>
      <c r="BP62" s="79"/>
      <c r="BQ62" s="79"/>
      <c r="BR62" s="79"/>
      <c r="BS62" s="79"/>
      <c r="BT62" s="79"/>
      <c r="BU62" s="79"/>
      <c r="BV62" s="79"/>
      <c r="BW62" s="79"/>
      <c r="BX62" s="79"/>
      <c r="BY62" s="79"/>
      <c r="BZ62" s="79"/>
      <c r="CA62" s="79"/>
      <c r="CB62" s="79"/>
      <c r="CC62" s="79"/>
      <c r="CD62" s="79"/>
      <c r="CE62" s="79"/>
      <c r="CF62" s="79"/>
      <c r="CG62" s="79"/>
      <c r="CH62" s="79"/>
      <c r="CI62" s="79"/>
      <c r="CJ62" s="79"/>
    </row>
    <row r="63" spans="1:88" ht="29.25" customHeight="1">
      <c r="B63" s="317">
        <v>9</v>
      </c>
      <c r="C63" s="387" t="s">
        <v>121</v>
      </c>
      <c r="D63" s="388"/>
      <c r="E63" s="388"/>
      <c r="F63" s="388"/>
      <c r="G63" s="388"/>
      <c r="H63" s="388"/>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9"/>
      <c r="AQ63" s="29"/>
      <c r="AR63" s="329"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78">
        <v>9</v>
      </c>
      <c r="BC63" s="79" t="s">
        <v>262</v>
      </c>
      <c r="BD63" s="79"/>
      <c r="BE63" s="79"/>
      <c r="BF63" s="79"/>
      <c r="BG63" s="79"/>
      <c r="BH63" s="79"/>
      <c r="BI63" s="79"/>
      <c r="BJ63" s="79"/>
      <c r="BK63" s="79"/>
      <c r="BL63" s="79"/>
      <c r="BM63" s="79"/>
      <c r="BN63" s="79"/>
      <c r="BO63" s="79"/>
      <c r="BP63" s="79"/>
      <c r="BQ63" s="79"/>
      <c r="BR63" s="79"/>
      <c r="BS63" s="79"/>
      <c r="BT63" s="79"/>
      <c r="BU63" s="79"/>
      <c r="BV63" s="79"/>
      <c r="BW63" s="79"/>
      <c r="BX63" s="79"/>
      <c r="BY63" s="79"/>
      <c r="BZ63" s="79"/>
      <c r="CA63" s="79"/>
      <c r="CB63" s="79"/>
      <c r="CC63" s="79"/>
      <c r="CD63" s="79"/>
      <c r="CE63" s="79"/>
      <c r="CF63" s="79"/>
      <c r="CG63" s="79"/>
      <c r="CH63" s="79"/>
      <c r="CI63" s="79"/>
      <c r="CJ63" s="79"/>
    </row>
    <row r="64" spans="1:88" ht="24.75">
      <c r="B64" s="317">
        <v>10</v>
      </c>
      <c r="C64" s="388" t="s">
        <v>122</v>
      </c>
      <c r="D64" s="388"/>
      <c r="E64" s="388"/>
      <c r="F64" s="388"/>
      <c r="G64" s="388"/>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9"/>
      <c r="AQ64" s="29"/>
      <c r="AR64" s="329"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78">
        <v>10</v>
      </c>
      <c r="BC64" s="79" t="s">
        <v>263</v>
      </c>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c r="CC64" s="79"/>
      <c r="CD64" s="79"/>
      <c r="CE64" s="79"/>
      <c r="CF64" s="79"/>
      <c r="CG64" s="79"/>
      <c r="CH64" s="79"/>
      <c r="CI64" s="79"/>
      <c r="CJ64" s="79"/>
    </row>
    <row r="65" spans="2:88" ht="27" customHeight="1">
      <c r="B65" s="317">
        <v>11</v>
      </c>
      <c r="C65" s="388" t="s">
        <v>123</v>
      </c>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388"/>
      <c r="AB65" s="388"/>
      <c r="AC65" s="388"/>
      <c r="AD65" s="388"/>
      <c r="AE65" s="388"/>
      <c r="AF65" s="388"/>
      <c r="AG65" s="388"/>
      <c r="AH65" s="388"/>
      <c r="AI65" s="388"/>
      <c r="AJ65" s="389"/>
      <c r="AQ65" s="29"/>
      <c r="AR65" s="329"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78">
        <v>11</v>
      </c>
      <c r="BC65" s="79" t="s">
        <v>264</v>
      </c>
      <c r="BD65" s="79"/>
      <c r="BE65" s="79"/>
      <c r="BF65" s="79"/>
      <c r="BG65" s="79"/>
      <c r="BH65" s="79"/>
      <c r="BI65" s="79"/>
      <c r="BJ65" s="79"/>
      <c r="BK65" s="79"/>
      <c r="BL65" s="79"/>
      <c r="BM65" s="79"/>
      <c r="BN65" s="79"/>
      <c r="BO65" s="79"/>
      <c r="BP65" s="79"/>
      <c r="BQ65" s="79"/>
      <c r="BR65" s="79"/>
      <c r="BS65" s="79"/>
      <c r="BT65" s="79"/>
      <c r="BU65" s="79"/>
      <c r="BV65" s="79"/>
      <c r="BW65" s="79"/>
      <c r="BX65" s="79"/>
      <c r="BY65" s="79"/>
      <c r="BZ65" s="79"/>
      <c r="CA65" s="79"/>
      <c r="CB65" s="79"/>
      <c r="CC65" s="79"/>
      <c r="CD65" s="79"/>
      <c r="CE65" s="79"/>
      <c r="CF65" s="79"/>
      <c r="CG65" s="79"/>
      <c r="CH65" s="79"/>
      <c r="CI65" s="79"/>
      <c r="CJ65" s="79"/>
    </row>
    <row r="66" spans="2:88" ht="27" customHeight="1">
      <c r="B66" s="317">
        <v>12</v>
      </c>
      <c r="C66" s="388" t="s">
        <v>124</v>
      </c>
      <c r="D66" s="388"/>
      <c r="E66" s="388"/>
      <c r="F66" s="388"/>
      <c r="G66" s="388"/>
      <c r="H66" s="388"/>
      <c r="I66" s="388"/>
      <c r="J66" s="388"/>
      <c r="K66" s="388"/>
      <c r="L66" s="388"/>
      <c r="M66" s="388"/>
      <c r="N66" s="388"/>
      <c r="O66" s="388"/>
      <c r="P66" s="388"/>
      <c r="Q66" s="388"/>
      <c r="R66" s="388"/>
      <c r="S66" s="388"/>
      <c r="T66" s="388"/>
      <c r="U66" s="388"/>
      <c r="V66" s="388"/>
      <c r="W66" s="388"/>
      <c r="X66" s="388"/>
      <c r="Y66" s="388"/>
      <c r="Z66" s="388"/>
      <c r="AA66" s="388"/>
      <c r="AB66" s="388"/>
      <c r="AC66" s="388"/>
      <c r="AD66" s="388"/>
      <c r="AE66" s="388"/>
      <c r="AF66" s="388"/>
      <c r="AG66" s="388"/>
      <c r="AH66" s="388"/>
      <c r="AI66" s="388"/>
      <c r="AJ66" s="389"/>
      <c r="AQ66" s="29"/>
      <c r="AR66" s="329"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78">
        <v>12</v>
      </c>
      <c r="BC66" s="79" t="s">
        <v>265</v>
      </c>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c r="CI66" s="79"/>
      <c r="CJ66" s="79"/>
    </row>
    <row r="67" spans="2:88" ht="11.25" customHeight="1">
      <c r="B67" s="317">
        <v>13</v>
      </c>
      <c r="C67" s="388" t="s">
        <v>125</v>
      </c>
      <c r="D67" s="388"/>
      <c r="E67" s="388"/>
      <c r="F67" s="388"/>
      <c r="G67" s="388"/>
      <c r="H67" s="388"/>
      <c r="I67" s="388"/>
      <c r="J67" s="388"/>
      <c r="K67" s="388"/>
      <c r="L67" s="388"/>
      <c r="M67" s="388"/>
      <c r="N67" s="388"/>
      <c r="O67" s="388"/>
      <c r="P67" s="388"/>
      <c r="Q67" s="388"/>
      <c r="R67" s="388"/>
      <c r="S67" s="388"/>
      <c r="T67" s="388"/>
      <c r="U67" s="388"/>
      <c r="V67" s="388"/>
      <c r="W67" s="388"/>
      <c r="X67" s="388"/>
      <c r="Y67" s="388"/>
      <c r="Z67" s="388"/>
      <c r="AA67" s="388"/>
      <c r="AB67" s="388"/>
      <c r="AC67" s="388"/>
      <c r="AD67" s="388"/>
      <c r="AE67" s="388"/>
      <c r="AF67" s="388"/>
      <c r="AG67" s="388"/>
      <c r="AH67" s="388"/>
      <c r="AI67" s="388"/>
      <c r="AJ67" s="389"/>
      <c r="AQ67" s="29"/>
      <c r="AR67" s="329" t="str">
        <f t="shared" si="0"/>
        <v xml:space="preserve">本實驗室不於報告中提供符合性聲明與量測不確定度。We do not provide a compliance statement and uncertainty in the report. </v>
      </c>
      <c r="BB67" s="78">
        <v>13</v>
      </c>
      <c r="BC67" s="79" t="s">
        <v>266</v>
      </c>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c r="CI67" s="79"/>
      <c r="CJ67" s="79"/>
    </row>
    <row r="68" spans="2:88" ht="18" customHeight="1">
      <c r="B68" s="317">
        <v>14</v>
      </c>
      <c r="C68" s="387" t="s">
        <v>392</v>
      </c>
      <c r="D68" s="388"/>
      <c r="E68" s="388"/>
      <c r="F68" s="388"/>
      <c r="G68" s="388"/>
      <c r="H68" s="388"/>
      <c r="I68" s="388"/>
      <c r="J68" s="388"/>
      <c r="K68" s="388"/>
      <c r="L68" s="388"/>
      <c r="M68" s="388"/>
      <c r="N68" s="388"/>
      <c r="O68" s="388"/>
      <c r="P68" s="388"/>
      <c r="Q68" s="388"/>
      <c r="R68" s="388"/>
      <c r="S68" s="388"/>
      <c r="T68" s="388"/>
      <c r="U68" s="388"/>
      <c r="V68" s="388"/>
      <c r="W68" s="388"/>
      <c r="X68" s="388"/>
      <c r="Y68" s="388"/>
      <c r="Z68" s="388"/>
      <c r="AA68" s="388"/>
      <c r="AB68" s="388"/>
      <c r="AC68" s="388"/>
      <c r="AD68" s="388"/>
      <c r="AE68" s="388"/>
      <c r="AF68" s="388"/>
      <c r="AG68" s="388"/>
      <c r="AH68" s="388"/>
      <c r="AI68" s="388"/>
      <c r="AJ68" s="389"/>
      <c r="AQ68" s="29"/>
      <c r="AR68" s="329"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78">
        <v>14</v>
      </c>
      <c r="BC68" s="79" t="s">
        <v>267</v>
      </c>
      <c r="BD68" s="79"/>
      <c r="BE68" s="79"/>
      <c r="BF68" s="79"/>
      <c r="BG68" s="79"/>
      <c r="BH68" s="79"/>
      <c r="BI68" s="79"/>
      <c r="BJ68" s="79"/>
      <c r="BK68" s="79"/>
      <c r="BL68" s="79"/>
      <c r="BM68" s="79"/>
      <c r="BN68" s="79"/>
      <c r="BO68" s="79"/>
      <c r="BP68" s="79"/>
      <c r="BQ68" s="79"/>
      <c r="BR68" s="79"/>
      <c r="BS68" s="79"/>
      <c r="BT68" s="79"/>
      <c r="BU68" s="79"/>
      <c r="BV68" s="79"/>
      <c r="BW68" s="79"/>
      <c r="BX68" s="79"/>
      <c r="BY68" s="79"/>
      <c r="BZ68" s="79"/>
      <c r="CA68" s="79"/>
      <c r="CB68" s="79"/>
      <c r="CC68" s="79"/>
      <c r="CD68" s="79"/>
      <c r="CE68" s="79"/>
      <c r="CF68" s="79"/>
      <c r="CG68" s="79"/>
      <c r="CH68" s="79"/>
      <c r="CI68" s="79"/>
      <c r="CJ68" s="79"/>
    </row>
    <row r="69" spans="2:88" ht="18" customHeight="1">
      <c r="B69" s="317">
        <v>15</v>
      </c>
      <c r="C69" s="388" t="s">
        <v>126</v>
      </c>
      <c r="D69" s="388"/>
      <c r="E69" s="388"/>
      <c r="F69" s="388"/>
      <c r="G69" s="388"/>
      <c r="H69" s="388"/>
      <c r="I69" s="388"/>
      <c r="J69" s="388"/>
      <c r="K69" s="388"/>
      <c r="L69" s="388"/>
      <c r="M69" s="388"/>
      <c r="N69" s="388"/>
      <c r="O69" s="388"/>
      <c r="P69" s="388"/>
      <c r="Q69" s="388"/>
      <c r="R69" s="388"/>
      <c r="S69" s="388"/>
      <c r="T69" s="388"/>
      <c r="U69" s="388"/>
      <c r="V69" s="388"/>
      <c r="W69" s="388"/>
      <c r="X69" s="388"/>
      <c r="Y69" s="388"/>
      <c r="Z69" s="388"/>
      <c r="AA69" s="388"/>
      <c r="AB69" s="388"/>
      <c r="AC69" s="388"/>
      <c r="AD69" s="388"/>
      <c r="AE69" s="388"/>
      <c r="AF69" s="388"/>
      <c r="AG69" s="388"/>
      <c r="AH69" s="388"/>
      <c r="AI69" s="388"/>
      <c r="AJ69" s="389"/>
      <c r="AQ69" s="29"/>
      <c r="AR69" s="329"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78">
        <v>15</v>
      </c>
      <c r="BC69" s="79" t="s">
        <v>268</v>
      </c>
      <c r="BD69" s="79"/>
      <c r="BE69" s="79"/>
      <c r="BF69" s="79"/>
      <c r="BG69" s="79"/>
      <c r="BH69" s="79"/>
      <c r="BI69" s="79"/>
      <c r="BJ69" s="79"/>
      <c r="BK69" s="79"/>
      <c r="BL69" s="79"/>
      <c r="BM69" s="79"/>
      <c r="BN69" s="79"/>
      <c r="BO69" s="79"/>
      <c r="BP69" s="79"/>
      <c r="BQ69" s="79"/>
      <c r="BR69" s="79"/>
      <c r="BS69" s="79"/>
      <c r="BT69" s="79"/>
      <c r="BU69" s="79"/>
      <c r="BV69" s="79"/>
      <c r="BW69" s="79"/>
      <c r="BX69" s="79"/>
      <c r="BY69" s="79"/>
      <c r="BZ69" s="79"/>
      <c r="CA69" s="79"/>
      <c r="CB69" s="79"/>
      <c r="CC69" s="79"/>
      <c r="CD69" s="79"/>
      <c r="CE69" s="79"/>
      <c r="CF69" s="79"/>
      <c r="CG69" s="79"/>
      <c r="CH69" s="79"/>
      <c r="CI69" s="79"/>
      <c r="CJ69" s="79"/>
    </row>
    <row r="70" spans="2:88" ht="29.25" customHeight="1">
      <c r="B70" s="317">
        <v>16</v>
      </c>
      <c r="C70" s="388" t="s">
        <v>127</v>
      </c>
      <c r="D70" s="388"/>
      <c r="E70" s="388"/>
      <c r="F70" s="388"/>
      <c r="G70" s="388"/>
      <c r="H70" s="388"/>
      <c r="I70" s="388"/>
      <c r="J70" s="388"/>
      <c r="K70" s="388"/>
      <c r="L70" s="388"/>
      <c r="M70" s="388"/>
      <c r="N70" s="388"/>
      <c r="O70" s="388"/>
      <c r="P70" s="388"/>
      <c r="Q70" s="388"/>
      <c r="R70" s="388"/>
      <c r="S70" s="388"/>
      <c r="T70" s="388"/>
      <c r="U70" s="388"/>
      <c r="V70" s="388"/>
      <c r="W70" s="388"/>
      <c r="X70" s="388"/>
      <c r="Y70" s="388"/>
      <c r="Z70" s="388"/>
      <c r="AA70" s="388"/>
      <c r="AB70" s="388"/>
      <c r="AC70" s="388"/>
      <c r="AD70" s="388"/>
      <c r="AE70" s="388"/>
      <c r="AF70" s="388"/>
      <c r="AG70" s="388"/>
      <c r="AH70" s="388"/>
      <c r="AI70" s="388"/>
      <c r="AJ70" s="389"/>
      <c r="AQ70" s="29"/>
      <c r="AR70" s="329"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78">
        <v>16</v>
      </c>
      <c r="BC70" s="79" t="s">
        <v>269</v>
      </c>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row>
    <row r="71" spans="2:88" ht="36" customHeight="1">
      <c r="B71" s="317">
        <v>17</v>
      </c>
      <c r="C71" s="388" t="s">
        <v>128</v>
      </c>
      <c r="D71" s="388"/>
      <c r="E71" s="388"/>
      <c r="F71" s="388"/>
      <c r="G71" s="388"/>
      <c r="H71" s="388"/>
      <c r="I71" s="388"/>
      <c r="J71" s="388"/>
      <c r="K71" s="388"/>
      <c r="L71" s="388"/>
      <c r="M71" s="388"/>
      <c r="N71" s="388"/>
      <c r="O71" s="388"/>
      <c r="P71" s="388"/>
      <c r="Q71" s="388"/>
      <c r="R71" s="388"/>
      <c r="S71" s="388"/>
      <c r="T71" s="388"/>
      <c r="U71" s="388"/>
      <c r="V71" s="388"/>
      <c r="W71" s="388"/>
      <c r="X71" s="388"/>
      <c r="Y71" s="388"/>
      <c r="Z71" s="388"/>
      <c r="AA71" s="388"/>
      <c r="AB71" s="388"/>
      <c r="AC71" s="388"/>
      <c r="AD71" s="388"/>
      <c r="AE71" s="388"/>
      <c r="AF71" s="388"/>
      <c r="AG71" s="388"/>
      <c r="AH71" s="388"/>
      <c r="AI71" s="388"/>
      <c r="AJ71" s="389"/>
      <c r="AQ71" s="29"/>
      <c r="AR71" s="329"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78">
        <v>17</v>
      </c>
      <c r="BC71" s="79" t="s">
        <v>270</v>
      </c>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row>
    <row r="72" spans="2:88" ht="21" customHeight="1">
      <c r="B72" s="317">
        <v>18</v>
      </c>
      <c r="C72" s="387" t="s">
        <v>129</v>
      </c>
      <c r="D72" s="388"/>
      <c r="E72" s="388"/>
      <c r="F72" s="388"/>
      <c r="G72" s="388"/>
      <c r="H72" s="388"/>
      <c r="I72" s="388"/>
      <c r="J72" s="388"/>
      <c r="K72" s="388"/>
      <c r="L72" s="388"/>
      <c r="M72" s="388"/>
      <c r="N72" s="388"/>
      <c r="O72" s="388"/>
      <c r="P72" s="388"/>
      <c r="Q72" s="388"/>
      <c r="R72" s="388"/>
      <c r="S72" s="388"/>
      <c r="T72" s="388"/>
      <c r="U72" s="388"/>
      <c r="V72" s="388"/>
      <c r="W72" s="388"/>
      <c r="X72" s="388"/>
      <c r="Y72" s="388"/>
      <c r="Z72" s="388"/>
      <c r="AA72" s="388"/>
      <c r="AB72" s="388"/>
      <c r="AC72" s="388"/>
      <c r="AD72" s="388"/>
      <c r="AE72" s="388"/>
      <c r="AF72" s="388"/>
      <c r="AG72" s="388"/>
      <c r="AH72" s="388"/>
      <c r="AI72" s="388"/>
      <c r="AJ72" s="389"/>
      <c r="AQ72" s="29"/>
      <c r="AR72" s="329"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78">
        <v>18</v>
      </c>
      <c r="BC72" s="79" t="s">
        <v>271</v>
      </c>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row>
    <row r="73" spans="2:88" ht="29.25" customHeight="1">
      <c r="B73" s="317">
        <v>19</v>
      </c>
      <c r="C73" s="388" t="s">
        <v>130</v>
      </c>
      <c r="D73" s="388"/>
      <c r="E73" s="388"/>
      <c r="F73" s="388"/>
      <c r="G73" s="388"/>
      <c r="H73" s="388"/>
      <c r="I73" s="388"/>
      <c r="J73" s="388"/>
      <c r="K73" s="388"/>
      <c r="L73" s="388"/>
      <c r="M73" s="388"/>
      <c r="N73" s="388"/>
      <c r="O73" s="388"/>
      <c r="P73" s="388"/>
      <c r="Q73" s="388"/>
      <c r="R73" s="388"/>
      <c r="S73" s="388"/>
      <c r="T73" s="388"/>
      <c r="U73" s="388"/>
      <c r="V73" s="388"/>
      <c r="W73" s="388"/>
      <c r="X73" s="388"/>
      <c r="Y73" s="388"/>
      <c r="Z73" s="388"/>
      <c r="AA73" s="388"/>
      <c r="AB73" s="388"/>
      <c r="AC73" s="388"/>
      <c r="AD73" s="388"/>
      <c r="AE73" s="388"/>
      <c r="AF73" s="388"/>
      <c r="AG73" s="388"/>
      <c r="AH73" s="388"/>
      <c r="AI73" s="388"/>
      <c r="AJ73" s="389"/>
      <c r="AQ73" s="29"/>
      <c r="AR73" s="329"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78">
        <v>19</v>
      </c>
      <c r="BC73" s="79" t="s">
        <v>272</v>
      </c>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row>
    <row r="74" spans="2:88" ht="26.25" customHeight="1">
      <c r="B74" s="317">
        <v>20</v>
      </c>
      <c r="C74" s="414" t="s">
        <v>100</v>
      </c>
      <c r="D74" s="414"/>
      <c r="E74" s="414"/>
      <c r="F74" s="414"/>
      <c r="G74" s="414"/>
      <c r="H74" s="414"/>
      <c r="I74" s="414"/>
      <c r="J74" s="414"/>
      <c r="K74" s="414"/>
      <c r="L74" s="414"/>
      <c r="M74" s="414"/>
      <c r="N74" s="414"/>
      <c r="O74" s="414"/>
      <c r="P74" s="414"/>
      <c r="Q74" s="414"/>
      <c r="R74" s="414"/>
      <c r="S74" s="414"/>
      <c r="T74" s="414"/>
      <c r="U74" s="414"/>
      <c r="V74" s="414"/>
      <c r="W74" s="414"/>
      <c r="X74" s="414"/>
      <c r="Y74" s="414"/>
      <c r="Z74" s="414"/>
      <c r="AA74" s="414"/>
      <c r="AB74" s="414"/>
      <c r="AC74" s="414"/>
      <c r="AD74" s="414"/>
      <c r="AE74" s="414"/>
      <c r="AF74" s="414"/>
      <c r="AG74" s="415"/>
      <c r="AH74" s="415"/>
      <c r="AI74" s="415"/>
      <c r="AJ74" s="416"/>
      <c r="AQ74" s="29"/>
      <c r="AR74" s="329"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78">
        <v>20</v>
      </c>
      <c r="BC74" s="80" t="s">
        <v>273</v>
      </c>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79"/>
      <c r="CH74" s="79"/>
      <c r="CI74" s="79"/>
      <c r="CJ74" s="79"/>
    </row>
    <row r="75" spans="2:88" ht="17.25" customHeight="1">
      <c r="B75" s="317">
        <v>21</v>
      </c>
      <c r="C75" s="387" t="s">
        <v>366</v>
      </c>
      <c r="D75" s="388"/>
      <c r="E75" s="388"/>
      <c r="F75" s="388"/>
      <c r="G75" s="388"/>
      <c r="H75" s="388"/>
      <c r="I75" s="388"/>
      <c r="J75" s="388"/>
      <c r="K75" s="388"/>
      <c r="L75" s="388"/>
      <c r="M75" s="388"/>
      <c r="N75" s="388"/>
      <c r="O75" s="388"/>
      <c r="P75" s="388"/>
      <c r="Q75" s="388"/>
      <c r="R75" s="388"/>
      <c r="S75" s="388"/>
      <c r="T75" s="388"/>
      <c r="U75" s="388"/>
      <c r="V75" s="388"/>
      <c r="W75" s="388"/>
      <c r="X75" s="388"/>
      <c r="Y75" s="388"/>
      <c r="Z75" s="388"/>
      <c r="AA75" s="388"/>
      <c r="AB75" s="388"/>
      <c r="AC75" s="388"/>
      <c r="AD75" s="388"/>
      <c r="AE75" s="388"/>
      <c r="AF75" s="388"/>
      <c r="AG75" s="388"/>
      <c r="AH75" s="388"/>
      <c r="AI75" s="388"/>
      <c r="AJ75" s="389"/>
      <c r="AQ75" s="29"/>
      <c r="AR75" s="329"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78">
        <v>21</v>
      </c>
      <c r="BC75" s="79" t="s">
        <v>274</v>
      </c>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row>
    <row r="76" spans="2:88" ht="19.5" customHeight="1">
      <c r="B76" s="317">
        <v>22</v>
      </c>
      <c r="C76" s="387" t="s">
        <v>393</v>
      </c>
      <c r="D76" s="388"/>
      <c r="E76" s="388"/>
      <c r="F76" s="388"/>
      <c r="G76" s="388"/>
      <c r="H76" s="388"/>
      <c r="I76" s="388"/>
      <c r="J76" s="388"/>
      <c r="K76" s="388"/>
      <c r="L76" s="388"/>
      <c r="M76" s="388"/>
      <c r="N76" s="388"/>
      <c r="O76" s="388"/>
      <c r="P76" s="388"/>
      <c r="Q76" s="388"/>
      <c r="R76" s="388"/>
      <c r="S76" s="388"/>
      <c r="T76" s="388"/>
      <c r="U76" s="388"/>
      <c r="V76" s="388"/>
      <c r="W76" s="388"/>
      <c r="X76" s="388"/>
      <c r="Y76" s="388"/>
      <c r="Z76" s="388"/>
      <c r="AA76" s="388"/>
      <c r="AB76" s="388"/>
      <c r="AC76" s="388"/>
      <c r="AD76" s="388"/>
      <c r="AE76" s="388"/>
      <c r="AF76" s="388"/>
      <c r="AG76" s="388"/>
      <c r="AH76" s="388"/>
      <c r="AI76" s="388"/>
      <c r="AJ76" s="389"/>
      <c r="AQ76" s="29"/>
      <c r="AR76" s="329"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78">
        <v>22</v>
      </c>
      <c r="BC76" s="79" t="s">
        <v>275</v>
      </c>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row>
    <row r="77" spans="2:88" ht="19.5" customHeight="1">
      <c r="B77" s="317">
        <v>23</v>
      </c>
      <c r="C77" s="388" t="s">
        <v>131</v>
      </c>
      <c r="D77" s="388"/>
      <c r="E77" s="388"/>
      <c r="F77" s="388"/>
      <c r="G77" s="388"/>
      <c r="H77" s="388"/>
      <c r="I77" s="388"/>
      <c r="J77" s="388"/>
      <c r="K77" s="388"/>
      <c r="L77" s="388"/>
      <c r="M77" s="388"/>
      <c r="N77" s="388"/>
      <c r="O77" s="388"/>
      <c r="P77" s="388"/>
      <c r="Q77" s="388"/>
      <c r="R77" s="388"/>
      <c r="S77" s="388"/>
      <c r="T77" s="388"/>
      <c r="U77" s="388"/>
      <c r="V77" s="388"/>
      <c r="W77" s="388"/>
      <c r="X77" s="388"/>
      <c r="Y77" s="388"/>
      <c r="Z77" s="388"/>
      <c r="AA77" s="388"/>
      <c r="AB77" s="388"/>
      <c r="AC77" s="388"/>
      <c r="AD77" s="388"/>
      <c r="AE77" s="388"/>
      <c r="AF77" s="388"/>
      <c r="AG77" s="388"/>
      <c r="AH77" s="388"/>
      <c r="AI77" s="388"/>
      <c r="AJ77" s="389"/>
      <c r="AQ77" s="29"/>
      <c r="AR77" s="329"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78">
        <v>23</v>
      </c>
      <c r="BC77" s="79" t="s">
        <v>276</v>
      </c>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row>
    <row r="78" spans="2:88" ht="3.75" customHeight="1" thickBot="1">
      <c r="B78" s="318"/>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c r="AA78" s="319"/>
      <c r="AB78" s="319"/>
      <c r="AC78" s="319"/>
      <c r="AD78" s="319"/>
      <c r="AE78" s="319"/>
      <c r="AF78" s="319"/>
      <c r="AG78" s="319"/>
      <c r="AH78" s="319"/>
      <c r="AI78" s="319"/>
      <c r="AJ78" s="320"/>
    </row>
    <row r="79" spans="2:88" ht="15.75" customHeight="1">
      <c r="B79" s="390" t="s">
        <v>367</v>
      </c>
      <c r="C79" s="393" t="s">
        <v>43</v>
      </c>
      <c r="D79" s="396" t="s">
        <v>389</v>
      </c>
      <c r="E79" s="397"/>
      <c r="F79" s="397"/>
      <c r="G79" s="397"/>
      <c r="H79" s="397"/>
      <c r="I79" s="397"/>
      <c r="J79" s="397"/>
      <c r="K79" s="397"/>
      <c r="L79" s="397"/>
      <c r="M79" s="397"/>
      <c r="N79" s="397"/>
      <c r="O79" s="398"/>
      <c r="P79" s="402"/>
      <c r="Q79" s="403"/>
      <c r="R79" s="403"/>
      <c r="S79" s="403"/>
      <c r="T79" s="403"/>
      <c r="U79" s="403"/>
      <c r="V79" s="403"/>
      <c r="W79" s="403"/>
      <c r="X79" s="403"/>
      <c r="Y79" s="403"/>
      <c r="Z79" s="403"/>
      <c r="AA79" s="403"/>
      <c r="AB79" s="403"/>
      <c r="AC79" s="403"/>
      <c r="AD79" s="403"/>
      <c r="AE79" s="403"/>
      <c r="AF79" s="403"/>
      <c r="AG79" s="403"/>
      <c r="AH79" s="403"/>
      <c r="AI79" s="403"/>
      <c r="AJ79" s="404"/>
      <c r="BB79" s="81" t="s">
        <v>277</v>
      </c>
      <c r="BC79" s="82" t="s">
        <v>278</v>
      </c>
      <c r="BD79" s="261" t="s">
        <v>279</v>
      </c>
      <c r="BE79" s="262"/>
      <c r="BF79" s="262"/>
      <c r="BG79" s="262"/>
      <c r="BH79" s="262"/>
      <c r="BI79" s="262"/>
      <c r="BJ79" s="262"/>
      <c r="BK79" s="262"/>
      <c r="BL79" s="262"/>
      <c r="BM79" s="262"/>
      <c r="BN79" s="262"/>
      <c r="BO79" s="263"/>
      <c r="BP79" s="264"/>
      <c r="BQ79" s="265"/>
      <c r="BR79" s="265"/>
      <c r="BS79" s="265"/>
      <c r="BT79" s="265"/>
      <c r="BU79" s="265"/>
      <c r="BV79" s="265"/>
      <c r="BW79" s="265"/>
      <c r="BX79" s="265"/>
      <c r="BY79" s="265"/>
      <c r="BZ79" s="265"/>
      <c r="CA79" s="265"/>
      <c r="CB79" s="265"/>
      <c r="CC79" s="265"/>
      <c r="CD79" s="265"/>
      <c r="CE79" s="265"/>
      <c r="CF79" s="265"/>
      <c r="CG79" s="265"/>
      <c r="CH79" s="265"/>
      <c r="CI79" s="265"/>
      <c r="CJ79" s="265"/>
    </row>
    <row r="80" spans="2:88" ht="37.5" customHeight="1">
      <c r="B80" s="391"/>
      <c r="C80" s="394"/>
      <c r="D80" s="399"/>
      <c r="E80" s="400"/>
      <c r="F80" s="400"/>
      <c r="G80" s="400"/>
      <c r="H80" s="400"/>
      <c r="I80" s="400"/>
      <c r="J80" s="400"/>
      <c r="K80" s="400"/>
      <c r="L80" s="400"/>
      <c r="M80" s="400"/>
      <c r="N80" s="400"/>
      <c r="O80" s="401"/>
      <c r="P80" s="405"/>
      <c r="Q80" s="406"/>
      <c r="R80" s="406"/>
      <c r="S80" s="406"/>
      <c r="T80" s="406"/>
      <c r="U80" s="406"/>
      <c r="V80" s="406"/>
      <c r="W80" s="406"/>
      <c r="X80" s="406"/>
      <c r="Y80" s="406"/>
      <c r="Z80" s="406"/>
      <c r="AA80" s="406"/>
      <c r="AB80" s="406"/>
      <c r="AC80" s="406"/>
      <c r="AD80" s="406"/>
      <c r="AE80" s="406"/>
      <c r="AF80" s="406"/>
      <c r="AG80" s="406"/>
      <c r="AH80" s="406"/>
      <c r="AI80" s="406"/>
      <c r="AJ80" s="407"/>
      <c r="BB80" s="66"/>
      <c r="BC80" s="56"/>
      <c r="BD80" s="266"/>
      <c r="BE80" s="267"/>
      <c r="BF80" s="267"/>
      <c r="BG80" s="267"/>
      <c r="BH80" s="267"/>
      <c r="BI80" s="267"/>
      <c r="BJ80" s="267"/>
      <c r="BK80" s="267"/>
      <c r="BL80" s="267"/>
      <c r="BM80" s="267"/>
      <c r="BN80" s="267"/>
      <c r="BO80" s="268"/>
      <c r="BP80" s="269"/>
      <c r="BQ80" s="270"/>
      <c r="BR80" s="270"/>
      <c r="BS80" s="270"/>
      <c r="BT80" s="270"/>
      <c r="BU80" s="270"/>
      <c r="BV80" s="270"/>
      <c r="BW80" s="270"/>
      <c r="BX80" s="270"/>
      <c r="BY80" s="270"/>
      <c r="BZ80" s="270"/>
      <c r="CA80" s="270"/>
      <c r="CB80" s="270"/>
      <c r="CC80" s="270"/>
      <c r="CD80" s="270"/>
      <c r="CE80" s="270"/>
      <c r="CF80" s="270"/>
      <c r="CG80" s="270"/>
      <c r="CH80" s="270"/>
      <c r="CI80" s="270"/>
      <c r="CJ80" s="270"/>
    </row>
    <row r="81" spans="2:88" ht="16.5" thickBot="1">
      <c r="B81" s="392"/>
      <c r="C81" s="395"/>
      <c r="D81" s="408" t="s">
        <v>390</v>
      </c>
      <c r="E81" s="409"/>
      <c r="F81" s="409"/>
      <c r="G81" s="409"/>
      <c r="H81" s="409"/>
      <c r="I81" s="409"/>
      <c r="J81" s="409"/>
      <c r="K81" s="409"/>
      <c r="L81" s="409"/>
      <c r="M81" s="409"/>
      <c r="N81" s="409"/>
      <c r="O81" s="410"/>
      <c r="P81" s="411"/>
      <c r="Q81" s="412"/>
      <c r="R81" s="412"/>
      <c r="S81" s="412"/>
      <c r="T81" s="412"/>
      <c r="U81" s="412"/>
      <c r="V81" s="412"/>
      <c r="W81" s="412"/>
      <c r="X81" s="412"/>
      <c r="Y81" s="412"/>
      <c r="Z81" s="412"/>
      <c r="AA81" s="412"/>
      <c r="AB81" s="412"/>
      <c r="AC81" s="412"/>
      <c r="AD81" s="412"/>
      <c r="AE81" s="412"/>
      <c r="AF81" s="412"/>
      <c r="AG81" s="412"/>
      <c r="AH81" s="412"/>
      <c r="AI81" s="412"/>
      <c r="AJ81" s="413"/>
      <c r="BB81" s="83"/>
      <c r="BC81" s="58"/>
      <c r="BD81" s="271" t="s">
        <v>280</v>
      </c>
      <c r="BE81" s="272"/>
      <c r="BF81" s="272"/>
      <c r="BG81" s="272"/>
      <c r="BH81" s="272"/>
      <c r="BI81" s="272"/>
      <c r="BJ81" s="272"/>
      <c r="BK81" s="272"/>
      <c r="BL81" s="272"/>
      <c r="BM81" s="272"/>
      <c r="BN81" s="272"/>
      <c r="BO81" s="273"/>
      <c r="BP81" s="274"/>
      <c r="BQ81" s="275"/>
      <c r="BR81" s="275"/>
      <c r="BS81" s="275"/>
      <c r="BT81" s="275"/>
      <c r="BU81" s="275"/>
      <c r="BV81" s="275"/>
      <c r="BW81" s="275"/>
      <c r="BX81" s="275"/>
      <c r="BY81" s="275"/>
      <c r="BZ81" s="275"/>
      <c r="CA81" s="275"/>
      <c r="CB81" s="275"/>
      <c r="CC81" s="275"/>
      <c r="CD81" s="275"/>
      <c r="CE81" s="275"/>
      <c r="CF81" s="275"/>
      <c r="CG81" s="275"/>
      <c r="CH81" s="275"/>
      <c r="CI81" s="275"/>
      <c r="CJ81" s="275"/>
    </row>
    <row r="82" spans="2:88" ht="16.5" customHeight="1" thickTop="1">
      <c r="B82" s="370" t="s">
        <v>299</v>
      </c>
      <c r="C82" s="373" t="s">
        <v>298</v>
      </c>
      <c r="D82" s="376" t="s">
        <v>300</v>
      </c>
      <c r="E82" s="377"/>
      <c r="F82" s="377"/>
      <c r="G82" s="377"/>
      <c r="H82" s="377"/>
      <c r="I82" s="377"/>
      <c r="J82" s="377"/>
      <c r="K82" s="377"/>
      <c r="L82" s="377"/>
      <c r="M82" s="377"/>
      <c r="N82" s="377"/>
      <c r="O82" s="377"/>
      <c r="P82" s="377"/>
      <c r="Q82" s="377"/>
      <c r="R82" s="377"/>
      <c r="S82" s="377"/>
      <c r="T82" s="377"/>
      <c r="U82" s="377"/>
      <c r="V82" s="377"/>
      <c r="W82" s="377"/>
      <c r="X82" s="377"/>
      <c r="Y82" s="377"/>
      <c r="Z82" s="377"/>
      <c r="AA82" s="377"/>
      <c r="AB82" s="377"/>
      <c r="AC82" s="377"/>
      <c r="AD82" s="377"/>
      <c r="AE82" s="377"/>
      <c r="AF82" s="377"/>
      <c r="AG82" s="377"/>
      <c r="AH82" s="377"/>
      <c r="AI82" s="377"/>
      <c r="AJ82" s="378"/>
      <c r="BB82" s="84" t="s">
        <v>281</v>
      </c>
      <c r="BC82" s="85" t="s">
        <v>282</v>
      </c>
      <c r="BD82" s="276" t="s">
        <v>283</v>
      </c>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77"/>
      <c r="CG82" s="277"/>
      <c r="CH82" s="277"/>
      <c r="CI82" s="277"/>
      <c r="CJ82" s="278"/>
    </row>
    <row r="83" spans="2:88">
      <c r="B83" s="371"/>
      <c r="C83" s="374"/>
      <c r="D83" s="96"/>
      <c r="E83" s="379" t="s">
        <v>301</v>
      </c>
      <c r="F83" s="380"/>
      <c r="G83" s="96"/>
      <c r="H83" s="381" t="s">
        <v>302</v>
      </c>
      <c r="I83" s="382"/>
      <c r="J83" s="382"/>
      <c r="K83" s="382"/>
      <c r="L83" s="382"/>
      <c r="M83" s="382"/>
      <c r="N83" s="382"/>
      <c r="O83" s="382"/>
      <c r="P83" s="382"/>
      <c r="Q83" s="382"/>
      <c r="R83" s="382"/>
      <c r="S83" s="382"/>
      <c r="T83" s="382"/>
      <c r="U83" s="382"/>
      <c r="V83" s="382"/>
      <c r="W83" s="383"/>
      <c r="X83" s="384"/>
      <c r="Y83" s="384"/>
      <c r="Z83" s="384"/>
      <c r="AA83" s="384"/>
      <c r="AB83" s="384"/>
      <c r="AC83" s="384"/>
      <c r="AD83" s="384"/>
      <c r="AE83" s="384"/>
      <c r="AF83" s="384"/>
      <c r="AG83" s="384"/>
      <c r="AH83" s="384"/>
      <c r="AI83" s="384"/>
      <c r="AJ83" s="385"/>
      <c r="BB83" s="84"/>
      <c r="BC83" s="85"/>
      <c r="BD83" s="279" t="b">
        <v>0</v>
      </c>
      <c r="BE83" s="203" t="s">
        <v>284</v>
      </c>
      <c r="BF83" s="110"/>
      <c r="BG83" s="280" t="b">
        <v>0</v>
      </c>
      <c r="BH83" s="203" t="s">
        <v>285</v>
      </c>
      <c r="BI83" s="109"/>
      <c r="BJ83" s="109"/>
      <c r="BK83" s="109"/>
      <c r="BL83" s="109"/>
      <c r="BM83" s="109"/>
      <c r="BN83" s="109"/>
      <c r="BO83" s="109"/>
      <c r="BP83" s="109"/>
      <c r="BQ83" s="109"/>
      <c r="BR83" s="109"/>
      <c r="BS83" s="109"/>
      <c r="BT83" s="109"/>
      <c r="BU83" s="109"/>
      <c r="BV83" s="109"/>
      <c r="BW83" s="281"/>
      <c r="BX83" s="282"/>
      <c r="BY83" s="282"/>
      <c r="BZ83" s="282"/>
      <c r="CA83" s="282"/>
      <c r="CB83" s="282"/>
      <c r="CC83" s="282"/>
      <c r="CD83" s="282"/>
      <c r="CE83" s="282"/>
      <c r="CF83" s="282"/>
      <c r="CG83" s="282"/>
      <c r="CH83" s="282"/>
      <c r="CI83" s="282"/>
      <c r="CJ83" s="283"/>
    </row>
    <row r="84" spans="2:88">
      <c r="B84" s="371"/>
      <c r="C84" s="374"/>
      <c r="D84" s="97"/>
      <c r="E84" s="1" t="s">
        <v>303</v>
      </c>
      <c r="F84" s="357"/>
      <c r="G84" s="357"/>
      <c r="H84" s="357"/>
      <c r="I84" s="357"/>
      <c r="J84" s="357"/>
      <c r="K84" s="357"/>
      <c r="L84" s="357"/>
      <c r="M84" s="386"/>
      <c r="N84" s="98"/>
      <c r="O84" s="1" t="s">
        <v>304</v>
      </c>
      <c r="P84" s="357"/>
      <c r="Q84" s="357"/>
      <c r="R84" s="357"/>
      <c r="S84" s="357"/>
      <c r="T84" s="386"/>
      <c r="U84" s="99"/>
      <c r="V84" s="99"/>
      <c r="W84" s="99"/>
      <c r="X84" s="99"/>
      <c r="Y84" s="99"/>
      <c r="Z84" s="99"/>
      <c r="AA84" s="99"/>
      <c r="AB84" s="99"/>
      <c r="AC84" s="99"/>
      <c r="AD84" s="99"/>
      <c r="AE84" s="99"/>
      <c r="AF84" s="99"/>
      <c r="AG84" s="99"/>
      <c r="AH84" s="99"/>
      <c r="AI84" s="99"/>
      <c r="AJ84" s="321"/>
      <c r="BB84" s="84"/>
      <c r="BC84" s="85"/>
      <c r="BD84" s="284" t="b">
        <v>0</v>
      </c>
      <c r="BE84" s="285" t="s">
        <v>286</v>
      </c>
      <c r="BF84" s="140"/>
      <c r="BG84" s="140"/>
      <c r="BH84" s="140"/>
      <c r="BI84" s="140"/>
      <c r="BJ84" s="140"/>
      <c r="BK84" s="140"/>
      <c r="BL84" s="140"/>
      <c r="BM84" s="141"/>
      <c r="BN84" s="286" t="b">
        <v>0</v>
      </c>
      <c r="BO84" s="285" t="s">
        <v>287</v>
      </c>
      <c r="BP84" s="140"/>
      <c r="BQ84" s="140"/>
      <c r="BR84" s="140"/>
      <c r="BS84" s="140"/>
      <c r="BT84" s="141"/>
      <c r="BU84" s="287"/>
      <c r="BV84" s="287"/>
      <c r="BW84" s="287"/>
      <c r="BX84" s="287"/>
      <c r="BY84" s="287"/>
      <c r="BZ84" s="287"/>
      <c r="CA84" s="287"/>
      <c r="CB84" s="287"/>
      <c r="CC84" s="287"/>
      <c r="CD84" s="287"/>
      <c r="CE84" s="287"/>
      <c r="CF84" s="287"/>
      <c r="CG84" s="287"/>
      <c r="CH84" s="287"/>
      <c r="CI84" s="287"/>
      <c r="CJ84" s="288"/>
    </row>
    <row r="85" spans="2:88">
      <c r="B85" s="371"/>
      <c r="C85" s="374"/>
      <c r="D85" s="100"/>
      <c r="E85" s="1" t="s">
        <v>305</v>
      </c>
      <c r="F85" s="357"/>
      <c r="G85" s="357"/>
      <c r="H85" s="357"/>
      <c r="I85" s="357"/>
      <c r="J85" s="357"/>
      <c r="K85" s="357"/>
      <c r="L85" s="357"/>
      <c r="M85" s="357"/>
      <c r="N85" s="357"/>
      <c r="O85" s="357"/>
      <c r="P85" s="357"/>
      <c r="Q85" s="357"/>
      <c r="R85" s="357"/>
      <c r="S85" s="357"/>
      <c r="T85" s="101"/>
      <c r="U85" s="100"/>
      <c r="V85" s="1" t="s">
        <v>306</v>
      </c>
      <c r="W85" s="357"/>
      <c r="X85" s="357"/>
      <c r="Y85" s="357"/>
      <c r="Z85" s="357"/>
      <c r="AA85" s="357"/>
      <c r="AB85" s="357"/>
      <c r="AC85" s="357"/>
      <c r="AD85" s="357"/>
      <c r="AE85" s="357"/>
      <c r="AF85" s="357"/>
      <c r="AG85" s="357"/>
      <c r="AH85" s="357"/>
      <c r="AI85" s="357"/>
      <c r="AJ85" s="358"/>
      <c r="BB85" s="84"/>
      <c r="BC85" s="85"/>
      <c r="BD85" s="289" t="b">
        <v>0</v>
      </c>
      <c r="BE85" s="285" t="s">
        <v>288</v>
      </c>
      <c r="BF85" s="140"/>
      <c r="BG85" s="140"/>
      <c r="BH85" s="140"/>
      <c r="BI85" s="140"/>
      <c r="BJ85" s="140"/>
      <c r="BK85" s="140"/>
      <c r="BL85" s="140"/>
      <c r="BM85" s="140"/>
      <c r="BN85" s="140"/>
      <c r="BO85" s="140"/>
      <c r="BP85" s="140"/>
      <c r="BQ85" s="140"/>
      <c r="BR85" s="140"/>
      <c r="BS85" s="140"/>
      <c r="BT85" s="110"/>
      <c r="BU85" s="290" t="b">
        <v>0</v>
      </c>
      <c r="BV85" s="285" t="s">
        <v>289</v>
      </c>
      <c r="BW85" s="140"/>
      <c r="BX85" s="140"/>
      <c r="BY85" s="140"/>
      <c r="BZ85" s="140"/>
      <c r="CA85" s="140"/>
      <c r="CB85" s="140"/>
      <c r="CC85" s="140"/>
      <c r="CD85" s="140"/>
      <c r="CE85" s="140"/>
      <c r="CF85" s="140"/>
      <c r="CG85" s="140"/>
      <c r="CH85" s="140"/>
      <c r="CI85" s="140"/>
      <c r="CJ85" s="141"/>
    </row>
    <row r="86" spans="2:88">
      <c r="B86" s="371"/>
      <c r="C86" s="374"/>
      <c r="D86" s="100"/>
      <c r="E86" s="1" t="s">
        <v>307</v>
      </c>
      <c r="F86" s="357"/>
      <c r="G86" s="357"/>
      <c r="H86" s="357"/>
      <c r="I86" s="357"/>
      <c r="J86" s="357"/>
      <c r="K86" s="357"/>
      <c r="L86" s="357"/>
      <c r="M86" s="357"/>
      <c r="N86" s="357"/>
      <c r="O86" s="357"/>
      <c r="P86" s="357"/>
      <c r="Q86" s="357"/>
      <c r="R86" s="357"/>
      <c r="S86" s="357"/>
      <c r="T86" s="357"/>
      <c r="U86" s="357"/>
      <c r="V86" s="357"/>
      <c r="W86" s="357"/>
      <c r="X86" s="357"/>
      <c r="Y86" s="357"/>
      <c r="Z86" s="357"/>
      <c r="AA86" s="357"/>
      <c r="AB86" s="357"/>
      <c r="AC86" s="357"/>
      <c r="AD86" s="357"/>
      <c r="AE86" s="357"/>
      <c r="AF86" s="357"/>
      <c r="AG86" s="357"/>
      <c r="AH86" s="357"/>
      <c r="AI86" s="357"/>
      <c r="AJ86" s="358"/>
      <c r="BB86" s="84"/>
      <c r="BC86" s="85"/>
      <c r="BD86" s="289" t="b">
        <v>0</v>
      </c>
      <c r="BE86" s="291" t="s">
        <v>290</v>
      </c>
      <c r="BF86" s="292"/>
      <c r="BG86" s="292"/>
      <c r="BH86" s="292"/>
      <c r="BI86" s="292"/>
      <c r="BJ86" s="292"/>
      <c r="BK86" s="292"/>
      <c r="BL86" s="292"/>
      <c r="BM86" s="292"/>
      <c r="BN86" s="292"/>
      <c r="BO86" s="292"/>
      <c r="BP86" s="292"/>
      <c r="BQ86" s="292"/>
      <c r="BR86" s="292"/>
      <c r="BS86" s="292"/>
      <c r="BT86" s="292"/>
      <c r="BU86" s="292"/>
      <c r="BV86" s="292"/>
      <c r="BW86" s="292"/>
      <c r="BX86" s="292"/>
      <c r="BY86" s="292"/>
      <c r="BZ86" s="292"/>
      <c r="CA86" s="292"/>
      <c r="CB86" s="292"/>
      <c r="CC86" s="292"/>
      <c r="CD86" s="292"/>
      <c r="CE86" s="292"/>
      <c r="CF86" s="292"/>
      <c r="CG86" s="292"/>
      <c r="CH86" s="292"/>
      <c r="CI86" s="292"/>
      <c r="CJ86" s="293"/>
    </row>
    <row r="87" spans="2:88">
      <c r="B87" s="372"/>
      <c r="C87" s="375"/>
      <c r="D87" s="322"/>
      <c r="E87" s="359" t="s">
        <v>308</v>
      </c>
      <c r="F87" s="360"/>
      <c r="G87" s="361"/>
      <c r="H87" s="362"/>
      <c r="I87" s="363"/>
      <c r="J87" s="363"/>
      <c r="K87" s="363"/>
      <c r="L87" s="363"/>
      <c r="M87" s="363"/>
      <c r="N87" s="363"/>
      <c r="O87" s="363"/>
      <c r="P87" s="363"/>
      <c r="Q87" s="363"/>
      <c r="R87" s="363"/>
      <c r="S87" s="363"/>
      <c r="T87" s="363"/>
      <c r="U87" s="363"/>
      <c r="V87" s="363"/>
      <c r="W87" s="363"/>
      <c r="X87" s="363"/>
      <c r="Y87" s="363"/>
      <c r="Z87" s="363"/>
      <c r="AA87" s="363"/>
      <c r="AB87" s="363"/>
      <c r="AC87" s="363"/>
      <c r="AD87" s="363"/>
      <c r="AE87" s="363"/>
      <c r="AF87" s="363"/>
      <c r="AG87" s="363"/>
      <c r="AH87" s="363"/>
      <c r="AI87" s="363"/>
      <c r="AJ87" s="364"/>
      <c r="BB87" s="86"/>
      <c r="BC87" s="87"/>
      <c r="BD87" s="294" t="b">
        <v>0</v>
      </c>
      <c r="BE87" s="295" t="s">
        <v>291</v>
      </c>
      <c r="BF87" s="296"/>
      <c r="BG87" s="297"/>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9"/>
    </row>
    <row r="88" spans="2:88" ht="27.75" customHeight="1">
      <c r="B88" s="365" t="s">
        <v>391</v>
      </c>
      <c r="C88" s="365"/>
      <c r="D88" s="365"/>
      <c r="E88" s="365"/>
      <c r="F88" s="365"/>
      <c r="G88" s="366"/>
      <c r="H88" s="366"/>
      <c r="I88" s="366"/>
      <c r="J88" s="366"/>
      <c r="K88" s="366"/>
      <c r="L88" s="366"/>
      <c r="M88" s="366"/>
      <c r="N88" s="367" t="s">
        <v>7</v>
      </c>
      <c r="O88" s="367"/>
      <c r="P88" s="367"/>
      <c r="Q88" s="368"/>
      <c r="R88" s="368"/>
      <c r="S88" s="368"/>
      <c r="T88" s="368"/>
      <c r="U88" s="368"/>
      <c r="V88" s="368"/>
      <c r="W88" s="368"/>
      <c r="X88" s="338"/>
      <c r="Y88" s="338"/>
      <c r="Z88" s="368" t="s">
        <v>82</v>
      </c>
      <c r="AA88" s="368"/>
      <c r="AB88" s="368"/>
      <c r="AC88" s="368"/>
      <c r="AD88" s="369"/>
      <c r="AE88" s="369"/>
      <c r="AF88" s="369"/>
      <c r="AG88" s="369"/>
      <c r="AH88" s="369"/>
      <c r="AI88" s="369"/>
      <c r="AJ88" s="369"/>
      <c r="BB88" s="300" t="s">
        <v>292</v>
      </c>
      <c r="BC88" s="300"/>
      <c r="BD88" s="300"/>
      <c r="BE88" s="300"/>
      <c r="BF88" s="300"/>
      <c r="BG88" s="301" t="s">
        <v>293</v>
      </c>
      <c r="BH88" s="302"/>
      <c r="BI88" s="302"/>
      <c r="BJ88" s="302"/>
      <c r="BK88" s="302"/>
      <c r="BL88" s="302"/>
      <c r="BM88" s="302"/>
      <c r="BN88" s="301" t="s">
        <v>294</v>
      </c>
      <c r="BO88" s="302"/>
      <c r="BP88" s="303"/>
      <c r="BQ88" s="301"/>
      <c r="BR88" s="302"/>
      <c r="BS88" s="302"/>
      <c r="BT88" s="302"/>
      <c r="BU88" s="302"/>
      <c r="BV88" s="302"/>
      <c r="BW88" s="302"/>
      <c r="BX88" s="302"/>
      <c r="BY88" s="302"/>
      <c r="BZ88" s="302"/>
      <c r="CA88" s="303"/>
      <c r="CB88" s="302"/>
      <c r="CC88" s="302" t="s">
        <v>295</v>
      </c>
      <c r="CD88" s="302"/>
      <c r="CE88" s="303"/>
      <c r="CF88" s="302"/>
      <c r="CG88" s="302"/>
      <c r="CH88" s="302"/>
      <c r="CI88" s="302"/>
      <c r="CJ88" s="302"/>
    </row>
  </sheetData>
  <sheetProtection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0" type="noConversion"/>
  <conditionalFormatting sqref="D9:AJ10">
    <cfRule type="expression" dxfId="77" priority="15">
      <formula>OR($BD$8=TRUE,$BN$8=TRUE)</formula>
    </cfRule>
  </conditionalFormatting>
  <conditionalFormatting sqref="D17:AJ18 D20:AJ22">
    <cfRule type="expression" dxfId="76" priority="16">
      <formula>$BD$16=TRUE</formula>
    </cfRule>
  </conditionalFormatting>
  <conditionalFormatting sqref="D48:AJ50">
    <cfRule type="cellIs" dxfId="75" priority="53" operator="equal">
      <formula>" "</formula>
    </cfRule>
  </conditionalFormatting>
  <conditionalFormatting sqref="D51:AJ53">
    <cfRule type="containsBlanks" dxfId="74" priority="54">
      <formula>LEN(TRIM(D51))=0</formula>
    </cfRule>
  </conditionalFormatting>
  <conditionalFormatting sqref="E8">
    <cfRule type="expression" dxfId="73" priority="18" stopIfTrue="1">
      <formula>BD8=TRUE</formula>
    </cfRule>
  </conditionalFormatting>
  <conditionalFormatting sqref="E16">
    <cfRule type="expression" dxfId="72" priority="42" stopIfTrue="1">
      <formula>BD16=TRUE</formula>
    </cfRule>
  </conditionalFormatting>
  <conditionalFormatting sqref="E83:E87">
    <cfRule type="expression" dxfId="71" priority="45" stopIfTrue="1">
      <formula>BD83=TRUE</formula>
    </cfRule>
  </conditionalFormatting>
  <conditionalFormatting sqref="H83">
    <cfRule type="expression" dxfId="70" priority="50" stopIfTrue="1">
      <formula>BG83=TRUE</formula>
    </cfRule>
  </conditionalFormatting>
  <conditionalFormatting sqref="H87">
    <cfRule type="expression" dxfId="69" priority="28">
      <formula>AND($D87=TRUE, $H$87&lt;&gt;"")</formula>
    </cfRule>
    <cfRule type="expression" dxfId="68" priority="27">
      <formula>AND($D87=TRUE, $H$87="")</formula>
    </cfRule>
  </conditionalFormatting>
  <conditionalFormatting sqref="I15:R15">
    <cfRule type="expression" dxfId="67" priority="1">
      <formula>IF(BD16,IF(BL19,I15="",FALSE),FALSE)</formula>
    </cfRule>
  </conditionalFormatting>
  <conditionalFormatting sqref="I22:R22">
    <cfRule type="expression" dxfId="66" priority="3">
      <formula>IF(BL19,IF(BD16,FALSE,I22=""),FALSE)</formula>
    </cfRule>
  </conditionalFormatting>
  <conditionalFormatting sqref="J23">
    <cfRule type="expression" dxfId="65" priority="30" stopIfTrue="1">
      <formula>BI23=TRUE</formula>
    </cfRule>
  </conditionalFormatting>
  <conditionalFormatting sqref="J35 J33 L3:L6 L9:L10 J39:J41">
    <cfRule type="containsBlanks" dxfId="64" priority="56">
      <formula>LEN(TRIM(J3))=0</formula>
    </cfRule>
  </conditionalFormatting>
  <conditionalFormatting sqref="J33:T34">
    <cfRule type="expression" dxfId="63" priority="21">
      <formula>IF(AND($BU$26=TRUE,L33&lt;&gt;""), IF(SUMPRODUCT(LEN(L33)-LEN(SUBSTITUTE(LOWER(L33), MID("abcdefghijklmnopqrstuvwxyz", ROW(INDIRECT("1:26")), 1), ""))) &lt;= 2, TRUE, FALSE), FALSE)</formula>
    </cfRule>
  </conditionalFormatting>
  <conditionalFormatting sqref="J35:T37">
    <cfRule type="expression" dxfId="62" priority="22">
      <formula>AND(OR($BU$26=TRUE, $BU$28=TRUE), LENB(J35)-LEN(J35)&gt;0)</formula>
    </cfRule>
  </conditionalFormatting>
  <conditionalFormatting sqref="K42:K43">
    <cfRule type="expression" dxfId="61" priority="43" stopIfTrue="1">
      <formula>BJ42=TRUE</formula>
    </cfRule>
  </conditionalFormatting>
  <conditionalFormatting sqref="L17 L20">
    <cfRule type="expression" dxfId="60" priority="6">
      <formula>IF(AND($BU$26=TRUE,$BN$8), IF(SUMPRODUCT(LEN(L17)-LEN(SUBSTITUTE(LOWER(L17), MID("abcdefghijklmnopqrstuvwxyz", ROW(INDIRECT("1:26")), 1), ""))) &lt;= 2, TRUE, FALSE), FALSE)</formula>
    </cfRule>
  </conditionalFormatting>
  <conditionalFormatting sqref="L3:AJ3">
    <cfRule type="expression" dxfId="59" priority="14">
      <formula>IF(AND($BU$26=TRUE,$L$3&lt;&gt;""), IF(SUMPRODUCT(LEN(L3)-LEN(SUBSTITUTE(LOWER(L3), MID("abcdefghijklmnopqrstuvwxyz", ROW(INDIRECT("1:26")), 1), ""))) &lt;= 2, TRUE, FALSE), FALSE)</formula>
    </cfRule>
  </conditionalFormatting>
  <conditionalFormatting sqref="L9:AJ10 L4:AJ4 L6:AJ6 J33 J35">
    <cfRule type="expression" dxfId="58" priority="17">
      <formula>IF(AND($BU$26=TRUE,J4&lt;&gt;""), IF(SUMPRODUCT(LEN(J4)-LEN(SUBSTITUTE(LOWER(J4), MID("abcdefghijklmnopqrstuvwxyz", ROW(INDIRECT("1:26")), 1), ""))) &lt;= 2, TRUE, FALSE), FALSE)</formula>
    </cfRule>
  </conditionalFormatting>
  <conditionalFormatting sqref="L20:AJ20">
    <cfRule type="expression" dxfId="57" priority="2">
      <formula>IF(BS19,IF(BD16,FALSE,L20=""),FALSE)</formula>
    </cfRule>
  </conditionalFormatting>
  <conditionalFormatting sqref="M19">
    <cfRule type="expression" dxfId="56" priority="5" stopIfTrue="1">
      <formula>BL19=TRUE</formula>
    </cfRule>
  </conditionalFormatting>
  <conditionalFormatting sqref="N31">
    <cfRule type="expression" dxfId="55" priority="26">
      <formula>AND($U$29=TRUE,$N$30&lt;&gt;TRUE,$AA$30&lt;&gt;TRUE,$N$31="")</formula>
    </cfRule>
    <cfRule type="expression" dxfId="54" priority="23">
      <formula>AND($BU$29,AND($BN$30=FALSE,$CA$30=FALSE,$N$31=""))</formula>
    </cfRule>
  </conditionalFormatting>
  <conditionalFormatting sqref="O8">
    <cfRule type="expression" dxfId="53" priority="19" stopIfTrue="1">
      <formula>BN8=TRUE</formula>
    </cfRule>
  </conditionalFormatting>
  <conditionalFormatting sqref="O23">
    <cfRule type="expression" dxfId="52" priority="29" stopIfTrue="1">
      <formula>BN23=TRUE</formula>
    </cfRule>
  </conditionalFormatting>
  <conditionalFormatting sqref="O25:O26">
    <cfRule type="expression" dxfId="51" priority="32" stopIfTrue="1">
      <formula>BN25=TRUE</formula>
    </cfRule>
  </conditionalFormatting>
  <conditionalFormatting sqref="O28">
    <cfRule type="expression" dxfId="50" priority="34" stopIfTrue="1">
      <formula>BN28=TRUE</formula>
    </cfRule>
  </conditionalFormatting>
  <conditionalFormatting sqref="O29">
    <cfRule type="expression" dxfId="49" priority="20">
      <formula>BN29=TRUE</formula>
    </cfRule>
  </conditionalFormatting>
  <conditionalFormatting sqref="O30">
    <cfRule type="expression" dxfId="48" priority="36">
      <formula>BN30=TRUE</formula>
    </cfRule>
  </conditionalFormatting>
  <conditionalFormatting sqref="O84">
    <cfRule type="expression" dxfId="47" priority="51" stopIfTrue="1">
      <formula>BN84=TRUE</formula>
    </cfRule>
  </conditionalFormatting>
  <conditionalFormatting sqref="O30:Z30">
    <cfRule type="expression" dxfId="46" priority="25">
      <formula>AND($BU$29,AND($BN$30=FALSE,$CA$30=FALSE,$N$31=""))</formula>
    </cfRule>
  </conditionalFormatting>
  <conditionalFormatting sqref="T19">
    <cfRule type="expression" dxfId="45" priority="4" stopIfTrue="1">
      <formula>BS19=TRUE</formula>
    </cfRule>
  </conditionalFormatting>
  <conditionalFormatting sqref="U28:AJ28">
    <cfRule type="expression" dxfId="44" priority="55">
      <formula>$U$28&lt;&gt;""</formula>
    </cfRule>
  </conditionalFormatting>
  <conditionalFormatting sqref="V23">
    <cfRule type="expression" dxfId="43" priority="31" stopIfTrue="1">
      <formula>BU23=TRUE</formula>
    </cfRule>
  </conditionalFormatting>
  <conditionalFormatting sqref="V25:V26">
    <cfRule type="expression" dxfId="42" priority="38" stopIfTrue="1">
      <formula>BU25=TRUE</formula>
    </cfRule>
  </conditionalFormatting>
  <conditionalFormatting sqref="V29 O29">
    <cfRule type="expression" dxfId="41" priority="37">
      <formula>AND($BN$28,AND($BN$29=FALSE,$BU$29=FALSE))</formula>
    </cfRule>
  </conditionalFormatting>
  <conditionalFormatting sqref="V29">
    <cfRule type="expression" dxfId="40" priority="35">
      <formula>BU29=TRUE</formula>
    </cfRule>
  </conditionalFormatting>
  <conditionalFormatting sqref="V85">
    <cfRule type="expression" dxfId="39" priority="52" stopIfTrue="1">
      <formula>BU85=TRUE</formula>
    </cfRule>
  </conditionalFormatting>
  <conditionalFormatting sqref="AC19">
    <cfRule type="notContainsBlanks" dxfId="38" priority="58">
      <formula>LEN(TRIM(AC19))&gt;0</formula>
    </cfRule>
  </conditionalFormatting>
  <conditionalFormatting sqref="AC30">
    <cfRule type="expression" dxfId="37" priority="41">
      <formula>CA30=TRUE</formula>
    </cfRule>
    <cfRule type="expression" dxfId="36" priority="24">
      <formula>AND($BU$29,AND($BN$30=FALSE,$CA$30=FALSE,$N$31=""))</formula>
    </cfRule>
  </conditionalFormatting>
  <conditionalFormatting sqref="AC38:AC39">
    <cfRule type="containsBlanks" dxfId="35" priority="57">
      <formula>LEN(TRIM(AC38))=0</formula>
    </cfRule>
  </conditionalFormatting>
  <conditionalFormatting sqref="AD25">
    <cfRule type="expression" dxfId="34" priority="40" stopIfTrue="1">
      <formula>CC25=TRUE</formula>
    </cfRule>
  </conditionalFormatting>
  <conditionalFormatting sqref="AD33:AD37">
    <cfRule type="expression" dxfId="33" priority="9" stopIfTrue="1">
      <formula>CC33=TRUE</formula>
    </cfRule>
  </conditionalFormatting>
  <conditionalFormatting sqref="AD33:AJ34">
    <cfRule type="expression" dxfId="32" priority="8">
      <formula>IF(OR($CC$33,$CC$34)=FALSE,TRUE,FALSE)</formula>
    </cfRule>
  </conditionalFormatting>
  <conditionalFormatting sqref="AD35:AJ37">
    <cfRule type="expression" dxfId="31"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AFCCDD49-E8E4-4FA3-A28B-7AE6539D72C5}">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14406663-1EE7-4D8F-BB66-76E2CDFEC627}">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31BAE68A-807E-4DA6-AB28-B5E085945121}">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EF843A61-C0C6-4991-9407-3CCD8C898D21}">
      <formula1>IF($BU$26=TRUE, IF(SUMPRODUCT(LEN(J33)-LEN(SUBSTITUTE(LOWER(J33), MID("abcdefghijklmnopqrstuvwxyz", ROW(INDIRECT("1:26")), 1), ""))) &lt;= 2, FALSE, TRUE), TRUE)</formula1>
    </dataValidation>
    <dataValidation type="custom" allowBlank="1" showInputMessage="1" showErrorMessage="1" errorTitle="123" sqref="U26" xr:uid="{12C41D58-983F-4208-9958-498436C8E502}">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ECD8601C-32F2-43C6-A99A-4AE085CD2BC9}"/>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CCFCCF3-D7A3-4AD4-8E54-6A5A2C634134}"/>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AAF8B3D1-539E-4A91-ACB4-FAD5658AEDB0}">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80BF6212-D8A8-4028-AA8E-A29125D90DE7}">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86EA481C-A418-4CF5-89C2-DFB7073FC20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40F170CE-368E-4790-8BF9-63F030A26748}"/>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E3B95E0B-89C1-4C84-BA59-201D49607461}"/>
    <hyperlink ref="A16" location="附件一、付款切結書!Print_Area" display="付款切結書連結" xr:uid="{B365599C-44B5-4A83-A717-6A4747301919}"/>
    <hyperlink ref="A23:A26" location="'安心資訊平台聲明書(事後申請)'!Print_Area" display="'安心資訊平台聲明書(事後申請)'!Print_Area" xr:uid="{0B590B89-5988-4977-A745-A63F7BA23C68}"/>
    <hyperlink ref="A9" location="附件一、付款切結書!A1" display="payment statement" xr:uid="{0B7100F0-5350-4F8D-85F1-2744FCD6DD1E}"/>
    <hyperlink ref="A33" location="附件二、委託檢測聲明書!A1" display="Statemen of authorization" xr:uid="{29AABCF7-88C6-4AF4-9FA8-4CB4E6F1C1FE}"/>
    <hyperlink ref="A37" location="附件二、委託檢測聲明書!Print_Area" display="委託檢測聲明書連結" xr:uid="{96169758-C5D5-4339-BB70-53F9F180B8BF}"/>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通用
Ultra Trace and Industrial Safety Hygiene Laboratory Application Form - General</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No.:&amp;R&amp;"微軟正黑體"&amp;9版次Version：3.3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174081"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174082"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174083"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174084"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174085"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174086"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174087"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174088"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174089"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174090"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174091"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174092"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174093"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174094"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174095"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174096"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174097"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174098"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174099"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174100"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174101"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174102"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174103"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174104"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174105"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174106"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174107"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174108"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174109"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174110"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174111"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174112"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174113"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174114"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174115"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174116"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174117"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174118"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174119"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174120"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0ADF7-18BB-46C7-8001-59A7C0CB6A28}">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28" t="s">
        <v>44</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row>
    <row r="2" spans="2:30" ht="20.25" customHeight="1">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row>
    <row r="3" spans="2:30" ht="20.25" customHeight="1">
      <c r="B3" s="341"/>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row>
    <row r="4" spans="2:30" ht="18.75">
      <c r="B4" s="344" t="s">
        <v>45</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row>
    <row r="5" spans="2:30" ht="16.5" thickBot="1">
      <c r="B5" s="629" t="s">
        <v>56</v>
      </c>
      <c r="C5" s="629"/>
      <c r="D5" s="629"/>
      <c r="E5" s="630"/>
      <c r="F5" s="630"/>
      <c r="G5" s="630"/>
      <c r="H5" s="630"/>
      <c r="I5" s="630"/>
      <c r="J5" s="630"/>
      <c r="K5" s="630"/>
      <c r="L5" s="630"/>
      <c r="M5" s="630"/>
      <c r="N5" s="630"/>
      <c r="O5" s="629" t="s">
        <v>55</v>
      </c>
      <c r="P5" s="629"/>
      <c r="Q5" s="629"/>
      <c r="R5" s="629"/>
      <c r="S5" s="629"/>
      <c r="T5" s="629"/>
      <c r="U5" s="631"/>
      <c r="V5" s="631"/>
      <c r="W5" s="342" t="s">
        <v>57</v>
      </c>
      <c r="X5" s="631"/>
      <c r="Y5" s="631"/>
      <c r="Z5" s="342" t="s">
        <v>58</v>
      </c>
      <c r="AA5" s="631"/>
      <c r="AB5" s="631"/>
      <c r="AC5" s="342" t="s">
        <v>51</v>
      </c>
      <c r="AD5" s="342"/>
    </row>
    <row r="6" spans="2:30" ht="16.5" thickBot="1">
      <c r="B6" s="342" t="s">
        <v>52</v>
      </c>
      <c r="C6" s="342"/>
      <c r="D6" s="622"/>
      <c r="E6" s="622"/>
      <c r="F6" s="622"/>
      <c r="G6" s="622"/>
      <c r="H6" s="622"/>
      <c r="I6" s="622"/>
      <c r="J6" s="622"/>
      <c r="K6" s="622"/>
      <c r="L6" s="622"/>
      <c r="M6" s="622"/>
      <c r="N6" s="622"/>
      <c r="O6" s="623" t="s">
        <v>53</v>
      </c>
      <c r="P6" s="623"/>
      <c r="Q6" s="623"/>
      <c r="R6" s="623"/>
      <c r="S6" s="623"/>
      <c r="T6" s="623"/>
      <c r="U6" s="623"/>
      <c r="V6" s="623"/>
      <c r="W6" s="623"/>
      <c r="X6" s="623"/>
      <c r="Y6" s="623"/>
      <c r="Z6" s="623"/>
      <c r="AA6" s="623"/>
      <c r="AB6" s="623"/>
      <c r="AC6" s="623"/>
      <c r="AD6" s="623"/>
    </row>
    <row r="7" spans="2:30" ht="16.5" thickBot="1">
      <c r="B7" s="624" t="s">
        <v>59</v>
      </c>
      <c r="C7" s="624"/>
      <c r="D7" s="624"/>
      <c r="E7" s="624"/>
      <c r="F7" s="624"/>
      <c r="G7" s="624"/>
      <c r="H7" s="624"/>
      <c r="I7" s="624"/>
      <c r="J7" s="624"/>
      <c r="K7" s="625"/>
      <c r="L7" s="625"/>
      <c r="M7" s="625"/>
      <c r="N7" s="625"/>
      <c r="O7" s="625"/>
      <c r="P7" s="625"/>
      <c r="Q7" s="625"/>
      <c r="R7" s="625"/>
      <c r="S7" s="625"/>
      <c r="T7" s="623" t="s">
        <v>68</v>
      </c>
      <c r="U7" s="623"/>
      <c r="V7" s="623"/>
      <c r="W7" s="623"/>
      <c r="X7" s="623"/>
      <c r="Y7" s="623"/>
      <c r="Z7" s="623"/>
      <c r="AA7" s="623"/>
      <c r="AB7" s="623"/>
      <c r="AC7" s="623"/>
      <c r="AD7" s="623"/>
    </row>
    <row r="8" spans="2:30" ht="16.5">
      <c r="B8" s="623" t="s">
        <v>348</v>
      </c>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row>
    <row r="9" spans="2:30" ht="16.5" thickBot="1">
      <c r="B9" s="626" t="s">
        <v>69</v>
      </c>
      <c r="C9" s="626"/>
      <c r="D9" s="626"/>
      <c r="E9" s="626"/>
      <c r="F9" s="626"/>
      <c r="G9" s="626"/>
      <c r="H9" s="626" t="s">
        <v>60</v>
      </c>
      <c r="I9" s="626"/>
      <c r="J9" s="626"/>
      <c r="K9" s="626"/>
      <c r="L9" s="627"/>
      <c r="M9" s="627"/>
      <c r="N9" s="627"/>
      <c r="O9" s="627"/>
      <c r="P9" s="627"/>
      <c r="Q9" s="627"/>
      <c r="R9" s="627"/>
      <c r="S9" s="627"/>
      <c r="T9" s="627"/>
      <c r="U9" s="627"/>
      <c r="V9" s="623" t="s">
        <v>54</v>
      </c>
      <c r="W9" s="623"/>
      <c r="X9" s="623"/>
      <c r="Y9" s="623"/>
      <c r="Z9" s="623"/>
      <c r="AA9" s="623"/>
      <c r="AB9" s="623"/>
      <c r="AC9" s="623"/>
      <c r="AD9" s="623"/>
    </row>
    <row r="10" spans="2:30" ht="18.75">
      <c r="B10" s="44"/>
      <c r="C10" s="44"/>
      <c r="D10" s="44"/>
      <c r="E10" s="44"/>
      <c r="F10" s="44"/>
      <c r="G10" s="44"/>
      <c r="H10" s="44"/>
      <c r="I10" s="44"/>
      <c r="J10" s="44"/>
      <c r="K10" s="44"/>
      <c r="L10" s="44"/>
      <c r="M10" s="44"/>
      <c r="N10" s="44"/>
      <c r="O10" s="44"/>
      <c r="P10" s="44"/>
      <c r="Q10" s="44"/>
      <c r="R10" s="44"/>
      <c r="S10" s="44"/>
      <c r="T10" s="44"/>
      <c r="U10" s="43"/>
      <c r="V10" s="43"/>
      <c r="W10" s="43"/>
      <c r="X10" s="43"/>
      <c r="Y10" s="43"/>
      <c r="Z10" s="43"/>
      <c r="AA10" s="43"/>
      <c r="AB10" s="43"/>
      <c r="AC10" s="43"/>
      <c r="AD10" s="43"/>
    </row>
    <row r="11" spans="2:30" ht="18.75">
      <c r="B11" s="343"/>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43"/>
    </row>
    <row r="12" spans="2:30" ht="18.75">
      <c r="B12" s="343"/>
      <c r="C12" s="343"/>
      <c r="D12" s="343"/>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43"/>
    </row>
    <row r="13" spans="2:30" ht="18.75">
      <c r="B13" s="343"/>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43"/>
    </row>
    <row r="14" spans="2:30" ht="18.75">
      <c r="B14" s="619" t="s">
        <v>49</v>
      </c>
      <c r="C14" s="619"/>
      <c r="D14" s="619"/>
      <c r="E14" s="619"/>
      <c r="F14" s="619"/>
      <c r="G14" s="619"/>
      <c r="H14" s="619"/>
      <c r="I14" s="619"/>
      <c r="J14" s="343"/>
      <c r="K14" s="343"/>
      <c r="L14" s="343"/>
      <c r="M14" s="343"/>
      <c r="N14" s="343"/>
      <c r="O14" s="343"/>
      <c r="P14" s="343"/>
      <c r="Q14" s="343"/>
      <c r="R14" s="343"/>
      <c r="S14" s="343"/>
      <c r="T14" s="343"/>
      <c r="U14" s="343"/>
      <c r="V14" s="343"/>
      <c r="W14" s="343"/>
      <c r="X14" s="343"/>
      <c r="Y14" s="343"/>
      <c r="Z14" s="343"/>
      <c r="AA14" s="343"/>
      <c r="AB14" s="343"/>
      <c r="AC14" s="343"/>
      <c r="AD14" s="43"/>
    </row>
    <row r="15" spans="2:30" ht="18.75">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43"/>
    </row>
    <row r="16" spans="2:30" ht="18.75">
      <c r="B16" s="619" t="s">
        <v>62</v>
      </c>
      <c r="C16" s="619"/>
      <c r="D16" s="619"/>
      <c r="E16" s="619"/>
      <c r="F16" s="619"/>
      <c r="G16" s="620"/>
      <c r="H16" s="620"/>
      <c r="I16" s="620"/>
      <c r="J16" s="620"/>
      <c r="K16" s="620"/>
      <c r="L16" s="620"/>
      <c r="M16" s="620"/>
      <c r="N16" s="620"/>
      <c r="O16" s="620"/>
      <c r="P16" s="620"/>
      <c r="Q16" s="619" t="s">
        <v>61</v>
      </c>
      <c r="R16" s="619"/>
      <c r="S16" s="619"/>
      <c r="T16" s="343"/>
      <c r="U16" s="343"/>
      <c r="V16" s="343"/>
      <c r="W16" s="343"/>
      <c r="X16" s="343"/>
      <c r="Y16" s="343"/>
      <c r="Z16" s="343"/>
      <c r="AA16" s="343"/>
      <c r="AB16" s="343"/>
      <c r="AC16" s="343"/>
      <c r="AD16" s="43"/>
    </row>
    <row r="17" spans="2:30" ht="19.5" thickBot="1">
      <c r="B17" s="618"/>
      <c r="C17" s="618"/>
      <c r="D17" s="618"/>
      <c r="E17" s="618"/>
      <c r="F17" s="618"/>
      <c r="G17" s="618"/>
      <c r="H17" s="618"/>
      <c r="I17" s="618"/>
      <c r="J17" s="618"/>
      <c r="K17" s="618"/>
      <c r="L17" s="618"/>
      <c r="M17" s="618"/>
      <c r="N17" s="618"/>
      <c r="O17" s="618"/>
      <c r="P17" s="618"/>
      <c r="Q17" s="618"/>
      <c r="R17" s="618"/>
      <c r="S17" s="618"/>
      <c r="T17" s="343"/>
      <c r="U17" s="343"/>
      <c r="V17" s="343"/>
      <c r="W17" s="343"/>
      <c r="X17" s="343"/>
      <c r="Y17" s="343"/>
      <c r="Z17" s="343"/>
      <c r="AA17" s="343"/>
      <c r="AB17" s="343"/>
      <c r="AC17" s="343"/>
      <c r="AD17" s="43"/>
    </row>
    <row r="18" spans="2:30" ht="18.75">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43"/>
    </row>
    <row r="19" spans="2:30" ht="18.75">
      <c r="B19" s="343"/>
      <c r="C19" s="343"/>
      <c r="D19" s="343"/>
      <c r="E19" s="343"/>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43"/>
    </row>
    <row r="20" spans="2:30" ht="18.75">
      <c r="B20" s="619" t="s">
        <v>50</v>
      </c>
      <c r="C20" s="619"/>
      <c r="D20" s="619"/>
      <c r="E20" s="619"/>
      <c r="F20" s="619"/>
      <c r="G20" s="619"/>
      <c r="H20" s="619"/>
      <c r="I20" s="619"/>
      <c r="J20" s="343"/>
      <c r="K20" s="343"/>
      <c r="L20" s="343"/>
      <c r="M20" s="343"/>
      <c r="N20" s="343"/>
      <c r="O20" s="343"/>
      <c r="P20" s="343"/>
      <c r="Q20" s="343"/>
      <c r="R20" s="343"/>
      <c r="S20" s="343"/>
      <c r="T20" s="343"/>
      <c r="U20" s="343"/>
      <c r="V20" s="343"/>
      <c r="W20" s="343"/>
      <c r="X20" s="343"/>
      <c r="Y20" s="343"/>
      <c r="Z20" s="343"/>
      <c r="AA20" s="343"/>
      <c r="AB20" s="343"/>
      <c r="AC20" s="343"/>
      <c r="AD20" s="43"/>
    </row>
    <row r="21" spans="2:30" ht="18.75">
      <c r="B21" s="343"/>
      <c r="C21" s="343"/>
      <c r="D21" s="343"/>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43"/>
    </row>
    <row r="22" spans="2:30" ht="18.75">
      <c r="B22" s="619" t="s">
        <v>62</v>
      </c>
      <c r="C22" s="619"/>
      <c r="D22" s="619"/>
      <c r="E22" s="619"/>
      <c r="F22" s="619"/>
      <c r="G22" s="620"/>
      <c r="H22" s="620"/>
      <c r="I22" s="620"/>
      <c r="J22" s="620"/>
      <c r="K22" s="620"/>
      <c r="L22" s="620"/>
      <c r="M22" s="620"/>
      <c r="N22" s="620"/>
      <c r="O22" s="620"/>
      <c r="P22" s="620"/>
      <c r="Q22" s="619" t="s">
        <v>63</v>
      </c>
      <c r="R22" s="619"/>
      <c r="S22" s="619"/>
      <c r="T22" s="343"/>
      <c r="U22" s="343"/>
      <c r="V22" s="343"/>
      <c r="W22" s="343"/>
      <c r="X22" s="343"/>
      <c r="Y22" s="343"/>
      <c r="Z22" s="343"/>
      <c r="AA22" s="343"/>
      <c r="AB22" s="343"/>
      <c r="AC22" s="343"/>
      <c r="AD22" s="43"/>
    </row>
    <row r="23" spans="2:30" ht="19.5" thickBot="1">
      <c r="B23" s="621"/>
      <c r="C23" s="621"/>
      <c r="D23" s="621"/>
      <c r="E23" s="621"/>
      <c r="F23" s="621"/>
      <c r="G23" s="621"/>
      <c r="H23" s="621"/>
      <c r="I23" s="621"/>
      <c r="J23" s="621"/>
      <c r="K23" s="621"/>
      <c r="L23" s="621"/>
      <c r="M23" s="621"/>
      <c r="N23" s="621"/>
      <c r="O23" s="621"/>
      <c r="P23" s="621"/>
      <c r="Q23" s="621"/>
      <c r="R23" s="621"/>
      <c r="S23" s="621"/>
      <c r="T23" s="343"/>
      <c r="U23" s="343"/>
      <c r="V23" s="343"/>
      <c r="W23" s="343"/>
      <c r="X23" s="343"/>
      <c r="Y23" s="343"/>
      <c r="Z23" s="343"/>
      <c r="AA23" s="343"/>
      <c r="AB23" s="343"/>
      <c r="AC23" s="343"/>
      <c r="AD23" s="43"/>
    </row>
    <row r="24" spans="2:30" ht="18.75">
      <c r="B24" s="343"/>
      <c r="C24" s="343"/>
      <c r="D24" s="343"/>
      <c r="E24" s="343"/>
      <c r="F24" s="343"/>
      <c r="G24" s="343"/>
      <c r="H24" s="343"/>
      <c r="I24" s="343"/>
      <c r="J24" s="343"/>
      <c r="K24" s="343"/>
      <c r="L24" s="343"/>
      <c r="M24" s="343"/>
      <c r="N24" s="343"/>
      <c r="O24" s="343"/>
      <c r="P24" s="343"/>
      <c r="Q24" s="343"/>
      <c r="R24" s="343"/>
      <c r="S24" s="343"/>
      <c r="T24" s="343"/>
      <c r="U24" s="343"/>
      <c r="V24" s="343"/>
      <c r="W24" s="343"/>
      <c r="X24" s="343"/>
      <c r="Y24" s="343"/>
      <c r="Z24" s="343"/>
      <c r="AA24" s="343"/>
      <c r="AB24" s="343"/>
      <c r="AC24" s="343"/>
      <c r="AD24" s="43"/>
    </row>
    <row r="25" spans="2:30" ht="18.75">
      <c r="B25" s="343"/>
      <c r="C25" s="343"/>
      <c r="D25" s="343"/>
      <c r="E25" s="343"/>
      <c r="F25" s="343"/>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43"/>
    </row>
    <row r="26" spans="2:30" ht="19.5" thickBot="1">
      <c r="B26" s="619" t="s">
        <v>65</v>
      </c>
      <c r="C26" s="619"/>
      <c r="D26" s="621"/>
      <c r="E26" s="621"/>
      <c r="F26" s="343" t="s">
        <v>57</v>
      </c>
      <c r="G26" s="621"/>
      <c r="H26" s="621"/>
      <c r="I26" s="343" t="s">
        <v>58</v>
      </c>
      <c r="J26" s="621"/>
      <c r="K26" s="621"/>
      <c r="L26" s="343" t="s">
        <v>64</v>
      </c>
      <c r="M26" s="343"/>
      <c r="N26" s="619"/>
      <c r="O26" s="619"/>
      <c r="P26" s="43"/>
      <c r="Q26" s="343"/>
      <c r="R26" s="343"/>
      <c r="S26" s="343"/>
      <c r="T26" s="343"/>
      <c r="U26" s="343"/>
      <c r="V26" s="343"/>
      <c r="W26" s="343"/>
      <c r="X26" s="343"/>
      <c r="Y26" s="343"/>
      <c r="Z26" s="343"/>
      <c r="AA26" s="343"/>
      <c r="AB26" s="343"/>
      <c r="AC26" s="343"/>
      <c r="AD26" s="43"/>
    </row>
    <row r="27" spans="2:30" ht="18.75">
      <c r="B27" s="343"/>
      <c r="C27" s="343"/>
      <c r="D27" s="343"/>
      <c r="E27" s="343"/>
      <c r="F27" s="343"/>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43"/>
    </row>
    <row r="28" spans="2:30" ht="18.75">
      <c r="B28" s="343"/>
      <c r="C28" s="343"/>
      <c r="D28" s="343"/>
      <c r="E28" s="343"/>
      <c r="F28" s="343"/>
      <c r="G28" s="343"/>
      <c r="H28" s="343"/>
      <c r="I28" s="343"/>
      <c r="J28" s="343"/>
      <c r="K28" s="343"/>
      <c r="L28" s="343"/>
      <c r="M28" s="343"/>
      <c r="N28" s="343"/>
      <c r="O28" s="343"/>
      <c r="P28" s="343"/>
      <c r="Q28" s="343"/>
      <c r="R28" s="343"/>
      <c r="S28" s="343"/>
      <c r="T28" s="343"/>
      <c r="U28" s="343"/>
      <c r="V28" s="343"/>
      <c r="W28" s="343"/>
      <c r="X28" s="343"/>
      <c r="Y28" s="343"/>
      <c r="Z28" s="343"/>
      <c r="AA28" s="343"/>
      <c r="AB28" s="343"/>
      <c r="AC28" s="343"/>
      <c r="AD28" s="43"/>
    </row>
    <row r="29" spans="2:30" ht="18.75">
      <c r="B29" s="343"/>
      <c r="C29" s="343"/>
      <c r="D29" s="343"/>
      <c r="E29" s="343"/>
      <c r="F29" s="343"/>
      <c r="G29" s="343"/>
      <c r="H29" s="343"/>
      <c r="I29" s="343"/>
      <c r="J29" s="343"/>
      <c r="K29" s="343"/>
      <c r="L29" s="343"/>
      <c r="M29" s="343"/>
      <c r="N29" s="343"/>
      <c r="O29" s="343"/>
      <c r="P29" s="343"/>
      <c r="Q29" s="343"/>
      <c r="R29" s="343"/>
      <c r="S29" s="343"/>
      <c r="T29" s="343"/>
      <c r="U29" s="343"/>
      <c r="V29" s="343"/>
      <c r="W29" s="343"/>
      <c r="X29" s="343"/>
      <c r="Y29" s="343"/>
      <c r="Z29" s="343"/>
      <c r="AA29" s="343"/>
      <c r="AB29" s="343"/>
      <c r="AC29" s="343"/>
      <c r="AD29" s="43"/>
    </row>
    <row r="30" spans="2:30" ht="18.75">
      <c r="B30" s="343"/>
      <c r="C30" s="343"/>
      <c r="D30" s="343"/>
      <c r="E30" s="343"/>
      <c r="F30" s="343"/>
      <c r="G30" s="343"/>
      <c r="H30" s="343"/>
      <c r="I30" s="343"/>
      <c r="J30" s="343"/>
      <c r="K30" s="343"/>
      <c r="L30" s="343"/>
      <c r="M30" s="343"/>
      <c r="N30" s="343"/>
      <c r="O30" s="343"/>
      <c r="P30" s="343"/>
      <c r="Q30" s="343"/>
      <c r="R30" s="343"/>
      <c r="S30" s="343"/>
      <c r="T30" s="343"/>
      <c r="U30" s="343"/>
      <c r="V30" s="343"/>
      <c r="W30" s="343"/>
      <c r="X30" s="343"/>
      <c r="Y30" s="343"/>
      <c r="Z30" s="343"/>
      <c r="AA30" s="343"/>
      <c r="AB30" s="343"/>
      <c r="AC30" s="343"/>
      <c r="AD30" s="43"/>
    </row>
    <row r="31" spans="2:30" ht="18.75">
      <c r="B31" s="343"/>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43"/>
    </row>
    <row r="32" spans="2:30" ht="18.75">
      <c r="B32" s="343"/>
      <c r="C32" s="343"/>
      <c r="D32" s="343"/>
      <c r="E32" s="343"/>
      <c r="F32" s="343"/>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43"/>
    </row>
    <row r="33" spans="2:34" ht="18.75">
      <c r="B33" s="343"/>
      <c r="C33" s="343"/>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43"/>
    </row>
    <row r="34" spans="2:34" ht="18.75">
      <c r="B34" s="343"/>
      <c r="C34" s="343"/>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43"/>
    </row>
    <row r="35" spans="2:34" ht="16.5">
      <c r="B35" s="617" t="s">
        <v>42</v>
      </c>
      <c r="C35" s="617"/>
      <c r="D35" s="617"/>
      <c r="E35" s="617"/>
      <c r="F35" s="617"/>
      <c r="G35" s="617"/>
      <c r="H35" s="617"/>
      <c r="I35" s="617"/>
      <c r="J35" s="617"/>
      <c r="K35" s="617"/>
      <c r="L35" s="617"/>
      <c r="M35" s="617"/>
      <c r="N35" s="617"/>
      <c r="O35" s="617"/>
      <c r="P35" s="617"/>
      <c r="Q35" s="617"/>
      <c r="R35" s="617"/>
      <c r="S35" s="617"/>
      <c r="T35" s="617"/>
      <c r="U35" s="617"/>
      <c r="V35" s="617"/>
      <c r="W35" s="617"/>
      <c r="X35" s="617"/>
      <c r="Y35" s="617"/>
      <c r="Z35" s="617"/>
      <c r="AA35" s="617"/>
      <c r="AB35" s="617"/>
      <c r="AC35" s="617"/>
      <c r="AD35" s="617"/>
      <c r="AE35" s="7"/>
      <c r="AF35" s="7"/>
      <c r="AG35" s="7"/>
      <c r="AH35" s="7"/>
    </row>
  </sheetData>
  <sheetProtection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806D-7D0F-406C-8FAF-AFE76F6C64A2}">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32" t="s">
        <v>66</v>
      </c>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row>
    <row r="2" spans="2:30" ht="20.25" customHeight="1">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row>
    <row r="3" spans="2:30" ht="20.25" customHeight="1">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row>
    <row r="4" spans="2:30" ht="18.75">
      <c r="B4" s="633" t="s">
        <v>67</v>
      </c>
      <c r="C4" s="633"/>
      <c r="D4" s="633"/>
      <c r="E4" s="633"/>
      <c r="F4" s="633"/>
      <c r="G4" s="633"/>
      <c r="H4" s="633"/>
      <c r="I4" s="633"/>
      <c r="J4" s="633"/>
      <c r="K4" s="633"/>
      <c r="L4" s="633"/>
      <c r="M4" s="633"/>
      <c r="N4" s="633"/>
      <c r="O4" s="633"/>
      <c r="P4" s="633"/>
      <c r="Q4" s="633"/>
      <c r="R4" s="633"/>
      <c r="S4" s="633"/>
      <c r="T4" s="633"/>
      <c r="U4" s="633"/>
      <c r="V4" s="633"/>
      <c r="W4" s="633"/>
      <c r="X4" s="633"/>
      <c r="Y4" s="633"/>
      <c r="Z4" s="633"/>
      <c r="AA4" s="633"/>
      <c r="AB4" s="633"/>
      <c r="AC4" s="633"/>
      <c r="AD4" s="633"/>
    </row>
    <row r="5" spans="2:30" ht="16.5" thickBot="1">
      <c r="B5" s="624" t="s">
        <v>56</v>
      </c>
      <c r="C5" s="624"/>
      <c r="D5" s="624"/>
      <c r="E5" s="630"/>
      <c r="F5" s="630"/>
      <c r="G5" s="630"/>
      <c r="H5" s="630"/>
      <c r="I5" s="630"/>
      <c r="J5" s="630"/>
      <c r="K5" s="630"/>
      <c r="L5" s="630"/>
      <c r="M5" s="630"/>
      <c r="N5" s="630"/>
      <c r="O5" s="629" t="s">
        <v>55</v>
      </c>
      <c r="P5" s="629"/>
      <c r="Q5" s="629"/>
      <c r="R5" s="629"/>
      <c r="S5" s="629"/>
      <c r="T5" s="629"/>
      <c r="U5" s="630"/>
      <c r="V5" s="630"/>
      <c r="W5" s="347" t="s">
        <v>57</v>
      </c>
      <c r="X5" s="634"/>
      <c r="Y5" s="634"/>
      <c r="Z5" s="347" t="s">
        <v>58</v>
      </c>
      <c r="AA5" s="630"/>
      <c r="AB5" s="630"/>
      <c r="AC5" s="347" t="s">
        <v>51</v>
      </c>
      <c r="AD5" s="347"/>
    </row>
    <row r="6" spans="2:30" ht="16.5" thickBot="1">
      <c r="B6" s="347" t="s">
        <v>349</v>
      </c>
      <c r="C6" s="630"/>
      <c r="D6" s="630"/>
      <c r="E6" s="630"/>
      <c r="F6" s="630"/>
      <c r="G6" s="630"/>
      <c r="H6" s="630"/>
      <c r="I6" s="630"/>
      <c r="J6" s="630"/>
      <c r="K6" s="630"/>
      <c r="L6" s="630"/>
      <c r="M6" s="624" t="s">
        <v>76</v>
      </c>
      <c r="N6" s="624"/>
      <c r="O6" s="624"/>
      <c r="P6" s="624"/>
      <c r="Q6" s="624"/>
      <c r="R6" s="630"/>
      <c r="S6" s="630"/>
      <c r="T6" s="630"/>
      <c r="U6" s="630"/>
      <c r="V6" s="630"/>
      <c r="W6" s="630"/>
      <c r="X6" s="630"/>
      <c r="Y6" s="630"/>
      <c r="Z6" s="630"/>
      <c r="AA6" s="347" t="s">
        <v>350</v>
      </c>
      <c r="AB6" s="347"/>
      <c r="AC6" s="347"/>
      <c r="AD6" s="347"/>
    </row>
    <row r="7" spans="2:30" ht="16.5">
      <c r="B7" s="333" t="s">
        <v>351</v>
      </c>
      <c r="C7" s="334"/>
      <c r="D7" s="334"/>
      <c r="E7" s="334"/>
      <c r="F7" s="334"/>
      <c r="G7" s="334"/>
      <c r="H7" s="334"/>
      <c r="I7" s="335"/>
      <c r="J7" s="335"/>
      <c r="K7" s="335"/>
      <c r="L7" s="335"/>
      <c r="M7" s="335"/>
      <c r="N7" s="335"/>
      <c r="O7" s="335"/>
      <c r="P7" s="335"/>
      <c r="Q7" s="335"/>
      <c r="R7" s="335"/>
      <c r="S7" s="335"/>
      <c r="T7" s="335"/>
      <c r="U7" s="335"/>
      <c r="V7" s="335"/>
      <c r="W7" s="335"/>
      <c r="X7" s="333"/>
      <c r="Y7" s="333"/>
      <c r="Z7" s="333"/>
      <c r="AA7" s="333"/>
      <c r="AB7" s="333"/>
      <c r="AC7" s="333"/>
      <c r="AD7" s="333"/>
    </row>
    <row r="8" spans="2:30">
      <c r="B8" s="629" t="s">
        <v>352</v>
      </c>
      <c r="C8" s="629"/>
      <c r="D8" s="629"/>
      <c r="E8" s="629"/>
      <c r="F8" s="629"/>
      <c r="G8" s="629"/>
      <c r="H8" s="629"/>
      <c r="I8" s="629"/>
      <c r="J8" s="629"/>
      <c r="K8" s="629"/>
      <c r="L8" s="629"/>
      <c r="M8" s="629"/>
      <c r="N8" s="629"/>
      <c r="O8" s="629"/>
      <c r="P8" s="629"/>
      <c r="Q8" s="629"/>
      <c r="R8" s="629"/>
      <c r="S8" s="629"/>
      <c r="T8" s="629"/>
      <c r="U8" s="629"/>
      <c r="V8" s="629"/>
      <c r="W8" s="629"/>
      <c r="X8" s="629"/>
      <c r="Y8" s="629"/>
      <c r="Z8" s="629"/>
      <c r="AA8" s="629"/>
      <c r="AB8" s="629"/>
      <c r="AC8" s="629"/>
      <c r="AD8" s="629"/>
    </row>
    <row r="9" spans="2:30" ht="17.25" thickBot="1">
      <c r="B9" s="623" t="s">
        <v>70</v>
      </c>
      <c r="C9" s="623"/>
      <c r="D9" s="623"/>
      <c r="E9" s="623"/>
      <c r="F9" s="623"/>
      <c r="G9" s="623"/>
      <c r="H9" s="623"/>
      <c r="I9" s="631"/>
      <c r="J9" s="631"/>
      <c r="K9" s="631"/>
      <c r="L9" s="631"/>
      <c r="M9" s="631"/>
      <c r="N9" s="631"/>
      <c r="O9" s="631"/>
      <c r="P9" s="631"/>
      <c r="Q9" s="631"/>
      <c r="R9" s="631"/>
      <c r="S9" s="631"/>
      <c r="T9" s="333"/>
      <c r="U9" s="333"/>
      <c r="V9" s="333"/>
      <c r="W9" s="333"/>
      <c r="X9" s="333"/>
      <c r="Y9" s="333"/>
      <c r="Z9" s="335"/>
      <c r="AA9" s="333"/>
      <c r="AB9" s="333"/>
      <c r="AC9" s="333"/>
      <c r="AD9" s="333"/>
    </row>
    <row r="10" spans="2:30" ht="17.25" thickBot="1">
      <c r="B10" s="623" t="s">
        <v>71</v>
      </c>
      <c r="C10" s="623"/>
      <c r="D10" s="623"/>
      <c r="E10" s="623"/>
      <c r="F10" s="623"/>
      <c r="G10" s="623"/>
      <c r="H10" s="623"/>
      <c r="I10" s="631"/>
      <c r="J10" s="631"/>
      <c r="K10" s="631"/>
      <c r="L10" s="631"/>
      <c r="M10" s="631"/>
      <c r="N10" s="631"/>
      <c r="O10" s="631"/>
      <c r="P10" s="631"/>
      <c r="Q10" s="631"/>
      <c r="R10" s="631"/>
      <c r="S10" s="631"/>
      <c r="T10" s="333"/>
      <c r="U10" s="333"/>
      <c r="V10" s="333"/>
      <c r="W10" s="333"/>
      <c r="X10" s="333"/>
      <c r="Y10" s="333"/>
      <c r="Z10" s="335"/>
      <c r="AA10" s="333"/>
      <c r="AB10" s="333"/>
      <c r="AC10" s="333"/>
      <c r="AD10" s="333"/>
    </row>
    <row r="11" spans="2:30" ht="17.25" thickBot="1">
      <c r="B11" s="629" t="s">
        <v>72</v>
      </c>
      <c r="C11" s="629"/>
      <c r="D11" s="629"/>
      <c r="E11" s="629"/>
      <c r="F11" s="629"/>
      <c r="G11" s="629"/>
      <c r="H11" s="629"/>
      <c r="I11" s="631"/>
      <c r="J11" s="631"/>
      <c r="K11" s="631"/>
      <c r="L11" s="631"/>
      <c r="M11" s="631"/>
      <c r="N11" s="631"/>
      <c r="O11" s="631"/>
      <c r="P11" s="631"/>
      <c r="Q11" s="631"/>
      <c r="R11" s="631"/>
      <c r="S11" s="631"/>
      <c r="T11" s="347"/>
      <c r="U11" s="347"/>
      <c r="V11" s="347"/>
      <c r="W11" s="347"/>
      <c r="X11" s="347"/>
      <c r="Y11" s="347"/>
      <c r="Z11" s="335"/>
      <c r="AA11" s="333"/>
      <c r="AB11" s="333"/>
      <c r="AC11" s="333"/>
      <c r="AD11" s="335"/>
    </row>
    <row r="12" spans="2:30">
      <c r="B12" s="629" t="s">
        <v>73</v>
      </c>
      <c r="C12" s="629"/>
      <c r="D12" s="629"/>
      <c r="E12" s="629"/>
      <c r="F12" s="629"/>
      <c r="G12" s="629"/>
      <c r="H12" s="629"/>
      <c r="I12" s="629"/>
      <c r="J12" s="629"/>
      <c r="K12" s="629"/>
      <c r="L12" s="629"/>
      <c r="M12" s="629"/>
      <c r="N12" s="629"/>
      <c r="O12" s="629"/>
      <c r="P12" s="629"/>
      <c r="Q12" s="629"/>
      <c r="R12" s="629"/>
      <c r="S12" s="629"/>
      <c r="T12" s="629"/>
      <c r="U12" s="629"/>
      <c r="V12" s="629"/>
      <c r="W12" s="629"/>
      <c r="X12" s="629"/>
      <c r="Y12" s="629"/>
      <c r="Z12" s="629"/>
      <c r="AA12" s="629"/>
      <c r="AB12" s="629"/>
      <c r="AC12" s="629"/>
      <c r="AD12" s="629"/>
    </row>
    <row r="13" spans="2:30" ht="16.5">
      <c r="B13" s="347" t="s">
        <v>74</v>
      </c>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35"/>
      <c r="AA13" s="347"/>
      <c r="AB13" s="347"/>
      <c r="AC13" s="347"/>
      <c r="AD13" s="335"/>
    </row>
    <row r="14" spans="2:30" ht="17.25" thickBot="1">
      <c r="B14" s="629" t="s">
        <v>75</v>
      </c>
      <c r="C14" s="629"/>
      <c r="D14" s="629"/>
      <c r="E14" s="629"/>
      <c r="F14" s="629"/>
      <c r="G14" s="630"/>
      <c r="H14" s="630"/>
      <c r="I14" s="630"/>
      <c r="J14" s="630"/>
      <c r="K14" s="630"/>
      <c r="L14" s="630"/>
      <c r="M14" s="630"/>
      <c r="N14" s="630"/>
      <c r="O14" s="629" t="s">
        <v>54</v>
      </c>
      <c r="P14" s="629"/>
      <c r="Q14" s="629"/>
      <c r="R14" s="629"/>
      <c r="S14" s="629"/>
      <c r="T14" s="629"/>
      <c r="U14" s="629"/>
      <c r="V14" s="629"/>
      <c r="W14" s="629"/>
      <c r="X14" s="347"/>
      <c r="Y14" s="347"/>
      <c r="Z14" s="335"/>
      <c r="AA14" s="347"/>
      <c r="AB14" s="347"/>
      <c r="AC14" s="347"/>
      <c r="AD14" s="335"/>
    </row>
    <row r="15" spans="2:30" ht="18.75">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43"/>
      <c r="AA15" s="345"/>
      <c r="AB15" s="345"/>
      <c r="AC15" s="345"/>
      <c r="AD15" s="43"/>
    </row>
    <row r="16" spans="2:30" ht="18.75">
      <c r="B16" s="45"/>
      <c r="C16" s="44"/>
      <c r="D16" s="44"/>
      <c r="E16" s="44"/>
      <c r="F16" s="44"/>
      <c r="G16" s="44"/>
      <c r="H16" s="44"/>
      <c r="I16" s="44"/>
      <c r="J16" s="345"/>
      <c r="K16" s="345"/>
      <c r="L16" s="345"/>
      <c r="M16" s="345"/>
      <c r="N16" s="345"/>
      <c r="O16" s="345"/>
      <c r="P16" s="345"/>
      <c r="Q16" s="345"/>
      <c r="R16" s="345"/>
      <c r="S16" s="345"/>
      <c r="T16" s="345"/>
      <c r="U16" s="345"/>
      <c r="V16" s="345"/>
      <c r="W16" s="345"/>
      <c r="X16" s="345"/>
      <c r="Y16" s="345"/>
      <c r="Z16" s="43"/>
      <c r="AA16" s="345"/>
      <c r="AB16" s="345"/>
      <c r="AC16" s="345"/>
      <c r="AD16" s="43"/>
    </row>
    <row r="17" spans="2:30" ht="19.5" thickBot="1">
      <c r="B17" s="619" t="s">
        <v>77</v>
      </c>
      <c r="C17" s="619"/>
      <c r="D17" s="619"/>
      <c r="E17" s="619"/>
      <c r="F17" s="619"/>
      <c r="G17" s="619"/>
      <c r="H17" s="621"/>
      <c r="I17" s="621"/>
      <c r="J17" s="621"/>
      <c r="K17" s="621"/>
      <c r="L17" s="621"/>
      <c r="M17" s="621"/>
      <c r="N17" s="621"/>
      <c r="O17" s="621"/>
      <c r="P17" s="621"/>
      <c r="Q17" s="621"/>
      <c r="R17" s="44"/>
      <c r="S17" s="44"/>
      <c r="T17" s="345"/>
      <c r="U17" s="345"/>
      <c r="V17" s="345"/>
      <c r="W17" s="345"/>
      <c r="X17" s="345"/>
      <c r="Y17" s="345"/>
      <c r="Z17" s="43"/>
      <c r="AA17" s="345"/>
      <c r="AB17" s="345"/>
      <c r="AC17" s="345"/>
      <c r="AD17" s="43"/>
    </row>
    <row r="18" spans="2:30" ht="18.75">
      <c r="B18" s="345" t="s">
        <v>78</v>
      </c>
      <c r="C18" s="44"/>
      <c r="D18" s="44"/>
      <c r="E18" s="44"/>
      <c r="F18" s="44"/>
      <c r="G18" s="44"/>
      <c r="H18" s="44"/>
      <c r="I18" s="44"/>
      <c r="J18" s="44"/>
      <c r="K18" s="44"/>
      <c r="L18" s="44"/>
      <c r="M18" s="43"/>
      <c r="N18" s="44"/>
      <c r="O18" s="44"/>
      <c r="P18" s="635" t="s">
        <v>61</v>
      </c>
      <c r="Q18" s="635"/>
      <c r="R18" s="619"/>
      <c r="S18" s="619"/>
      <c r="T18" s="345"/>
      <c r="U18" s="345"/>
      <c r="V18" s="345"/>
      <c r="W18" s="345"/>
      <c r="X18" s="345"/>
      <c r="Y18" s="345"/>
      <c r="Z18" s="43"/>
      <c r="AA18" s="345"/>
      <c r="AB18" s="345"/>
      <c r="AC18" s="345"/>
      <c r="AD18" s="43"/>
    </row>
    <row r="19" spans="2:30" ht="19.5" thickBot="1">
      <c r="B19" s="619" t="s">
        <v>81</v>
      </c>
      <c r="C19" s="619"/>
      <c r="D19" s="619"/>
      <c r="E19" s="619"/>
      <c r="F19" s="619"/>
      <c r="G19" s="619"/>
      <c r="H19" s="619"/>
      <c r="I19" s="619"/>
      <c r="J19" s="621"/>
      <c r="K19" s="621"/>
      <c r="L19" s="621"/>
      <c r="M19" s="621"/>
      <c r="N19" s="621"/>
      <c r="O19" s="621"/>
      <c r="P19" s="621"/>
      <c r="Q19" s="621"/>
      <c r="R19" s="621"/>
      <c r="S19" s="621"/>
      <c r="T19" s="345"/>
      <c r="U19" s="345"/>
      <c r="V19" s="345"/>
      <c r="W19" s="345"/>
      <c r="X19" s="345"/>
      <c r="Y19" s="345"/>
      <c r="Z19" s="43"/>
      <c r="AA19" s="345"/>
      <c r="AB19" s="345"/>
      <c r="AC19" s="345"/>
      <c r="AD19" s="43"/>
    </row>
    <row r="20" spans="2:30" ht="18.75">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c r="Z20" s="43"/>
      <c r="AA20" s="345"/>
      <c r="AB20" s="345"/>
      <c r="AC20" s="345"/>
      <c r="AD20" s="43"/>
    </row>
    <row r="21" spans="2:30" ht="18.75">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43"/>
      <c r="AA21" s="345"/>
      <c r="AB21" s="345"/>
      <c r="AC21" s="345"/>
      <c r="AD21" s="43"/>
    </row>
    <row r="22" spans="2:30" ht="18.75">
      <c r="B22" s="45"/>
      <c r="C22" s="44"/>
      <c r="D22" s="44"/>
      <c r="E22" s="44"/>
      <c r="F22" s="44"/>
      <c r="G22" s="44"/>
      <c r="H22" s="44"/>
      <c r="I22" s="44"/>
      <c r="J22" s="345"/>
      <c r="K22" s="345"/>
      <c r="L22" s="345"/>
      <c r="M22" s="345"/>
      <c r="N22" s="345"/>
      <c r="O22" s="345"/>
      <c r="P22" s="345"/>
      <c r="Q22" s="345"/>
      <c r="R22" s="345"/>
      <c r="S22" s="345"/>
      <c r="T22" s="345"/>
      <c r="U22" s="345"/>
      <c r="V22" s="345"/>
      <c r="W22" s="345"/>
      <c r="X22" s="345"/>
      <c r="Y22" s="345"/>
      <c r="Z22" s="43"/>
      <c r="AA22" s="345"/>
      <c r="AB22" s="345"/>
      <c r="AC22" s="345"/>
      <c r="AD22" s="43"/>
    </row>
    <row r="23" spans="2:30" ht="19.5" thickBot="1">
      <c r="B23" s="619" t="s">
        <v>79</v>
      </c>
      <c r="C23" s="619"/>
      <c r="D23" s="619"/>
      <c r="E23" s="619"/>
      <c r="F23" s="619"/>
      <c r="G23" s="619"/>
      <c r="H23" s="621"/>
      <c r="I23" s="621"/>
      <c r="J23" s="621"/>
      <c r="K23" s="621"/>
      <c r="L23" s="621"/>
      <c r="M23" s="621"/>
      <c r="N23" s="621"/>
      <c r="O23" s="621"/>
      <c r="P23" s="621"/>
      <c r="Q23" s="621"/>
      <c r="R23" s="44"/>
      <c r="S23" s="44"/>
      <c r="T23" s="345"/>
      <c r="U23" s="345"/>
      <c r="V23" s="345"/>
      <c r="W23" s="345"/>
      <c r="X23" s="345"/>
      <c r="Y23" s="345"/>
      <c r="Z23" s="43"/>
      <c r="AA23" s="345"/>
      <c r="AB23" s="345"/>
      <c r="AC23" s="345"/>
      <c r="AD23" s="43"/>
    </row>
    <row r="24" spans="2:30" ht="18.75">
      <c r="B24" s="345"/>
      <c r="C24" s="44"/>
      <c r="D24" s="44"/>
      <c r="E24" s="44"/>
      <c r="F24" s="44"/>
      <c r="G24" s="345"/>
      <c r="H24" s="345"/>
      <c r="I24" s="345"/>
      <c r="J24" s="345"/>
      <c r="K24" s="345"/>
      <c r="L24" s="345"/>
      <c r="M24" s="43"/>
      <c r="N24" s="44"/>
      <c r="O24" s="44"/>
      <c r="P24" s="619" t="s">
        <v>63</v>
      </c>
      <c r="Q24" s="619"/>
      <c r="R24" s="619"/>
      <c r="S24" s="619"/>
      <c r="T24" s="345"/>
      <c r="U24" s="345"/>
      <c r="V24" s="345"/>
      <c r="W24" s="345"/>
      <c r="X24" s="345"/>
      <c r="Y24" s="345"/>
      <c r="Z24" s="43"/>
      <c r="AA24" s="345"/>
      <c r="AB24" s="345"/>
      <c r="AC24" s="345"/>
      <c r="AD24" s="43"/>
    </row>
    <row r="25" spans="2:30" ht="19.5" thickBot="1">
      <c r="B25" s="619" t="s">
        <v>80</v>
      </c>
      <c r="C25" s="619"/>
      <c r="D25" s="619"/>
      <c r="E25" s="619"/>
      <c r="F25" s="619"/>
      <c r="G25" s="619"/>
      <c r="H25" s="619"/>
      <c r="I25" s="619"/>
      <c r="J25" s="621"/>
      <c r="K25" s="621"/>
      <c r="L25" s="621"/>
      <c r="M25" s="621"/>
      <c r="N25" s="621"/>
      <c r="O25" s="621"/>
      <c r="P25" s="621"/>
      <c r="Q25" s="621"/>
      <c r="R25" s="621"/>
      <c r="S25" s="621"/>
      <c r="T25" s="345"/>
      <c r="U25" s="345"/>
      <c r="V25" s="345"/>
      <c r="W25" s="345"/>
      <c r="X25" s="345"/>
      <c r="Y25" s="345"/>
      <c r="Z25" s="43"/>
      <c r="AA25" s="345"/>
      <c r="AB25" s="345"/>
      <c r="AC25" s="345"/>
      <c r="AD25" s="43"/>
    </row>
    <row r="26" spans="2:30" ht="18.75">
      <c r="B26" s="46"/>
      <c r="C26" s="345"/>
      <c r="D26" s="345"/>
      <c r="E26" s="345"/>
      <c r="F26" s="345"/>
      <c r="G26" s="345"/>
      <c r="H26" s="345"/>
      <c r="I26" s="345"/>
      <c r="J26" s="345"/>
      <c r="K26" s="345"/>
      <c r="L26" s="345"/>
      <c r="M26" s="345"/>
      <c r="N26" s="345"/>
      <c r="O26" s="345"/>
      <c r="P26" s="345"/>
      <c r="Q26" s="345"/>
      <c r="R26" s="345"/>
      <c r="S26" s="345"/>
      <c r="T26" s="345"/>
      <c r="U26" s="345"/>
      <c r="V26" s="345"/>
      <c r="W26" s="345"/>
      <c r="X26" s="345"/>
      <c r="Y26" s="345"/>
      <c r="Z26" s="43"/>
      <c r="AA26" s="345"/>
      <c r="AB26" s="345"/>
      <c r="AC26" s="345"/>
      <c r="AD26" s="43"/>
    </row>
    <row r="27" spans="2:30" ht="19.5" thickBot="1">
      <c r="B27" s="619" t="s">
        <v>65</v>
      </c>
      <c r="C27" s="619"/>
      <c r="D27" s="621"/>
      <c r="E27" s="621"/>
      <c r="F27" s="345" t="s">
        <v>57</v>
      </c>
      <c r="G27" s="621"/>
      <c r="H27" s="621"/>
      <c r="I27" s="345" t="s">
        <v>58</v>
      </c>
      <c r="J27" s="621"/>
      <c r="K27" s="621"/>
      <c r="L27" s="345" t="s">
        <v>64</v>
      </c>
      <c r="M27" s="345"/>
      <c r="N27" s="619"/>
      <c r="O27" s="619"/>
      <c r="P27" s="43"/>
      <c r="Q27" s="345"/>
      <c r="R27" s="345"/>
      <c r="S27" s="345"/>
      <c r="T27" s="345"/>
      <c r="U27" s="345"/>
      <c r="V27" s="345"/>
      <c r="W27" s="345"/>
      <c r="X27" s="345"/>
      <c r="Y27" s="345"/>
      <c r="Z27" s="345"/>
      <c r="AA27" s="345"/>
      <c r="AB27" s="345"/>
      <c r="AC27" s="345"/>
      <c r="AD27" s="43"/>
    </row>
    <row r="28" spans="2:30" ht="18.75">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43"/>
      <c r="AA28" s="345"/>
      <c r="AB28" s="345"/>
      <c r="AC28" s="345"/>
      <c r="AD28" s="43"/>
    </row>
    <row r="29" spans="2:30" ht="18.75">
      <c r="B29" s="345"/>
      <c r="C29" s="345"/>
      <c r="D29" s="345"/>
      <c r="E29" s="345"/>
      <c r="F29" s="345"/>
      <c r="G29" s="345"/>
      <c r="H29" s="345"/>
      <c r="I29" s="345"/>
      <c r="J29" s="345"/>
      <c r="K29" s="345"/>
      <c r="L29" s="345"/>
      <c r="M29" s="345"/>
      <c r="N29" s="345"/>
      <c r="O29" s="345"/>
      <c r="P29" s="345"/>
      <c r="Q29" s="345"/>
      <c r="R29" s="345"/>
      <c r="S29" s="345"/>
      <c r="T29" s="345"/>
      <c r="U29" s="345"/>
      <c r="V29" s="345"/>
      <c r="W29" s="345"/>
      <c r="X29" s="345"/>
      <c r="Y29" s="345"/>
      <c r="Z29" s="43"/>
      <c r="AA29" s="345"/>
      <c r="AB29" s="345"/>
      <c r="AC29" s="345"/>
      <c r="AD29" s="43"/>
    </row>
    <row r="30" spans="2:30" ht="18.75">
      <c r="B30" s="345"/>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43"/>
      <c r="AA30" s="345"/>
      <c r="AB30" s="345"/>
      <c r="AC30" s="345"/>
      <c r="AD30" s="43"/>
    </row>
    <row r="31" spans="2:30" ht="18.75">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43"/>
      <c r="AA31" s="345"/>
      <c r="AB31" s="345"/>
      <c r="AC31" s="345"/>
      <c r="AD31" s="43"/>
    </row>
    <row r="32" spans="2:30" ht="18.75">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43"/>
      <c r="AA32" s="345"/>
      <c r="AB32" s="345"/>
      <c r="AC32" s="345"/>
      <c r="AD32" s="43"/>
    </row>
    <row r="33" spans="2:34" ht="18.75">
      <c r="B33" s="345"/>
      <c r="C33" s="345"/>
      <c r="D33" s="345"/>
      <c r="E33" s="345"/>
      <c r="F33" s="345"/>
      <c r="G33" s="345"/>
      <c r="H33" s="345"/>
      <c r="I33" s="345"/>
      <c r="J33" s="345"/>
      <c r="K33" s="345"/>
      <c r="L33" s="345"/>
      <c r="M33" s="345"/>
      <c r="N33" s="345"/>
      <c r="O33" s="345"/>
      <c r="P33" s="345"/>
      <c r="Q33" s="345"/>
      <c r="R33" s="345"/>
      <c r="S33" s="345"/>
      <c r="T33" s="345"/>
      <c r="U33" s="345"/>
      <c r="V33" s="345"/>
      <c r="W33" s="345"/>
      <c r="X33" s="345"/>
      <c r="Y33" s="345"/>
      <c r="Z33" s="43"/>
      <c r="AA33" s="345"/>
      <c r="AB33" s="345"/>
      <c r="AC33" s="345"/>
      <c r="AD33" s="43"/>
    </row>
    <row r="34" spans="2:34" ht="18.75">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43"/>
      <c r="AA34" s="345"/>
      <c r="AB34" s="345"/>
      <c r="AC34" s="345"/>
      <c r="AD34" s="43"/>
    </row>
    <row r="35" spans="2:34" ht="18.75">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43"/>
      <c r="AA35" s="345"/>
      <c r="AB35" s="345"/>
      <c r="AC35" s="345"/>
      <c r="AD35" s="43"/>
    </row>
    <row r="36" spans="2:34" ht="16.5">
      <c r="B36" s="617" t="s">
        <v>42</v>
      </c>
      <c r="C36" s="617"/>
      <c r="D36" s="617"/>
      <c r="E36" s="617"/>
      <c r="F36" s="617"/>
      <c r="G36" s="617"/>
      <c r="H36" s="617"/>
      <c r="I36" s="617"/>
      <c r="J36" s="617"/>
      <c r="K36" s="617"/>
      <c r="L36" s="617"/>
      <c r="M36" s="617"/>
      <c r="N36" s="617"/>
      <c r="O36" s="617"/>
      <c r="P36" s="617"/>
      <c r="Q36" s="617"/>
      <c r="R36" s="617"/>
      <c r="S36" s="617"/>
      <c r="T36" s="617"/>
      <c r="U36" s="617"/>
      <c r="V36" s="617"/>
      <c r="W36" s="617"/>
      <c r="X36" s="617"/>
      <c r="Y36" s="617"/>
      <c r="Z36" s="617"/>
      <c r="AA36" s="617"/>
      <c r="AB36" s="617"/>
      <c r="AC36" s="617"/>
      <c r="AD36" s="617"/>
      <c r="AE36" s="7"/>
      <c r="AF36" s="7"/>
      <c r="AG36" s="7"/>
      <c r="AH36" s="7"/>
    </row>
    <row r="37" spans="2:34" ht="16.5" customHeight="1">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7"/>
      <c r="AF37" s="7"/>
      <c r="AG37" s="7"/>
      <c r="AH37" s="7"/>
    </row>
  </sheetData>
  <sheetProtection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1283F-8F7D-47E7-9609-BC280FEC6253}">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87" t="s">
        <v>8</v>
      </c>
      <c r="C1" s="688"/>
      <c r="D1" s="688"/>
      <c r="E1" s="688"/>
      <c r="F1" s="688"/>
      <c r="G1" s="688"/>
      <c r="H1" s="688"/>
      <c r="I1" s="688"/>
      <c r="J1" s="688"/>
      <c r="K1" s="688"/>
      <c r="L1" s="688"/>
      <c r="M1" s="688"/>
      <c r="N1" s="688"/>
      <c r="O1" s="688"/>
      <c r="P1" s="688"/>
      <c r="Q1" s="688"/>
      <c r="R1" s="688"/>
      <c r="S1" s="688"/>
      <c r="T1" s="688"/>
      <c r="U1" s="688"/>
      <c r="V1" s="688"/>
      <c r="W1" s="688"/>
      <c r="X1" s="688"/>
      <c r="Y1" s="688"/>
      <c r="Z1" s="689"/>
      <c r="AA1" s="13"/>
      <c r="AB1" s="13"/>
      <c r="AC1" s="13"/>
      <c r="AD1" s="13"/>
    </row>
    <row r="2" spans="2:30">
      <c r="B2" s="690" t="s">
        <v>326</v>
      </c>
      <c r="C2" s="691"/>
      <c r="D2" s="691"/>
      <c r="E2" s="691"/>
      <c r="F2" s="691"/>
      <c r="G2" s="691"/>
      <c r="H2" s="691"/>
      <c r="I2" s="691"/>
      <c r="J2" s="691"/>
      <c r="K2" s="691"/>
      <c r="L2" s="691"/>
      <c r="M2" s="691"/>
      <c r="N2" s="691"/>
      <c r="O2" s="691"/>
      <c r="P2" s="691"/>
      <c r="Q2" s="691"/>
      <c r="R2" s="691"/>
      <c r="S2" s="691"/>
      <c r="T2" s="691"/>
      <c r="U2" s="691"/>
      <c r="V2" s="691"/>
      <c r="W2" s="691"/>
      <c r="X2" s="691"/>
      <c r="Y2" s="691"/>
      <c r="Z2" s="692"/>
      <c r="AA2" s="11"/>
      <c r="AB2" s="11"/>
      <c r="AC2" s="11"/>
      <c r="AD2" s="11"/>
    </row>
    <row r="3" spans="2:30">
      <c r="B3" s="657" t="s">
        <v>327</v>
      </c>
      <c r="C3" s="658"/>
      <c r="D3" s="658"/>
      <c r="E3" s="658"/>
      <c r="F3" s="658"/>
      <c r="G3" s="658"/>
      <c r="H3" s="658"/>
      <c r="I3" s="658"/>
      <c r="J3" s="658"/>
      <c r="K3" s="658"/>
      <c r="L3" s="658"/>
      <c r="M3" s="658"/>
      <c r="N3" s="658"/>
      <c r="O3" s="658"/>
      <c r="P3" s="658"/>
      <c r="Q3" s="658"/>
      <c r="R3" s="658"/>
      <c r="S3" s="658"/>
      <c r="T3" s="658"/>
      <c r="U3" s="658"/>
      <c r="V3" s="658"/>
      <c r="W3" s="658"/>
      <c r="X3" s="658"/>
      <c r="Y3" s="658"/>
      <c r="Z3" s="659"/>
      <c r="AA3" s="8"/>
      <c r="AB3" s="8"/>
      <c r="AC3" s="8"/>
      <c r="AD3" s="8"/>
    </row>
    <row r="4" spans="2:30">
      <c r="B4" s="675" t="s">
        <v>328</v>
      </c>
      <c r="C4" s="676"/>
      <c r="D4" s="676"/>
      <c r="E4" s="676"/>
      <c r="F4" s="676"/>
      <c r="G4" s="676"/>
      <c r="H4" s="676"/>
      <c r="I4" s="676"/>
      <c r="J4" s="676"/>
      <c r="K4" s="676"/>
      <c r="L4" s="676"/>
      <c r="M4" s="676"/>
      <c r="N4" s="676"/>
      <c r="O4" s="676"/>
      <c r="P4" s="676"/>
      <c r="Q4" s="676"/>
      <c r="R4" s="676"/>
      <c r="S4" s="676"/>
      <c r="T4" s="676"/>
      <c r="U4" s="676"/>
      <c r="V4" s="676"/>
      <c r="W4" s="676"/>
      <c r="X4" s="676"/>
      <c r="Y4" s="676"/>
      <c r="Z4" s="677"/>
      <c r="AA4" s="11"/>
      <c r="AB4" s="11"/>
      <c r="AC4" s="11"/>
      <c r="AD4" s="11"/>
    </row>
    <row r="5" spans="2:30">
      <c r="B5" s="675" t="s">
        <v>9</v>
      </c>
      <c r="C5" s="676"/>
      <c r="D5" s="676"/>
      <c r="E5" s="676"/>
      <c r="F5" s="676"/>
      <c r="G5" s="676"/>
      <c r="H5" s="676"/>
      <c r="I5" s="676"/>
      <c r="J5" s="676"/>
      <c r="K5" s="676"/>
      <c r="L5" s="676"/>
      <c r="M5" s="676"/>
      <c r="N5" s="676"/>
      <c r="O5" s="676"/>
      <c r="P5" s="676"/>
      <c r="Q5" s="676"/>
      <c r="R5" s="676"/>
      <c r="S5" s="676"/>
      <c r="T5" s="676"/>
      <c r="U5" s="676"/>
      <c r="V5" s="676"/>
      <c r="W5" s="676"/>
      <c r="X5" s="676"/>
      <c r="Y5" s="676"/>
      <c r="Z5" s="677"/>
      <c r="AA5" s="11"/>
      <c r="AB5" s="11"/>
      <c r="AC5" s="11"/>
      <c r="AD5" s="11"/>
    </row>
    <row r="6" spans="2:30" ht="16.5" thickBot="1">
      <c r="B6" s="681" t="s">
        <v>10</v>
      </c>
      <c r="C6" s="682"/>
      <c r="D6" s="682"/>
      <c r="E6" s="682"/>
      <c r="F6" s="682"/>
      <c r="G6" s="682"/>
      <c r="H6" s="682"/>
      <c r="I6" s="682"/>
      <c r="J6" s="682"/>
      <c r="K6" s="682"/>
      <c r="L6" s="682"/>
      <c r="M6" s="682"/>
      <c r="N6" s="682"/>
      <c r="O6" s="682"/>
      <c r="P6" s="682"/>
      <c r="Q6" s="682"/>
      <c r="R6" s="682"/>
      <c r="S6" s="682"/>
      <c r="T6" s="682"/>
      <c r="U6" s="682"/>
      <c r="V6" s="682"/>
      <c r="W6" s="682"/>
      <c r="X6" s="682"/>
      <c r="Y6" s="682"/>
      <c r="Z6" s="683"/>
      <c r="AA6" s="11"/>
      <c r="AB6" s="11"/>
      <c r="AC6" s="11"/>
      <c r="AD6" s="11"/>
    </row>
    <row r="7" spans="2:30">
      <c r="B7" s="672" t="s">
        <v>11</v>
      </c>
      <c r="C7" s="673"/>
      <c r="D7" s="673"/>
      <c r="E7" s="673"/>
      <c r="F7" s="673"/>
      <c r="G7" s="673"/>
      <c r="H7" s="673"/>
      <c r="I7" s="673"/>
      <c r="J7" s="673"/>
      <c r="K7" s="673"/>
      <c r="L7" s="673"/>
      <c r="M7" s="673"/>
      <c r="N7" s="673"/>
      <c r="O7" s="673"/>
      <c r="P7" s="673"/>
      <c r="Q7" s="673"/>
      <c r="R7" s="673"/>
      <c r="S7" s="673"/>
      <c r="T7" s="673"/>
      <c r="U7" s="673"/>
      <c r="V7" s="673"/>
      <c r="W7" s="673"/>
      <c r="X7" s="673"/>
      <c r="Y7" s="673"/>
      <c r="Z7" s="674"/>
      <c r="AA7" s="14"/>
      <c r="AB7" s="14"/>
      <c r="AC7" s="14"/>
      <c r="AD7" s="14"/>
    </row>
    <row r="8" spans="2:30">
      <c r="B8" s="693" t="s">
        <v>329</v>
      </c>
      <c r="C8" s="694"/>
      <c r="D8" s="694"/>
      <c r="E8" s="694"/>
      <c r="F8" s="694"/>
      <c r="G8" s="694"/>
      <c r="H8" s="694"/>
      <c r="I8" s="694"/>
      <c r="J8" s="694"/>
      <c r="K8" s="694"/>
      <c r="L8" s="694"/>
      <c r="M8" s="694"/>
      <c r="N8" s="694"/>
      <c r="O8" s="694"/>
      <c r="P8" s="694"/>
      <c r="Q8" s="694"/>
      <c r="R8" s="694"/>
      <c r="S8" s="694"/>
      <c r="T8" s="694"/>
      <c r="U8" s="694"/>
      <c r="V8" s="694"/>
      <c r="W8" s="694"/>
      <c r="X8" s="694"/>
      <c r="Y8" s="694"/>
      <c r="Z8" s="695"/>
      <c r="AA8" s="9"/>
      <c r="AB8" s="9"/>
      <c r="AC8" s="9"/>
      <c r="AD8" s="9"/>
    </row>
    <row r="9" spans="2:30">
      <c r="B9" s="675" t="s">
        <v>330</v>
      </c>
      <c r="C9" s="676"/>
      <c r="D9" s="676"/>
      <c r="E9" s="676"/>
      <c r="F9" s="676"/>
      <c r="G9" s="676"/>
      <c r="H9" s="676"/>
      <c r="I9" s="676"/>
      <c r="J9" s="676"/>
      <c r="K9" s="676"/>
      <c r="L9" s="676"/>
      <c r="M9" s="676"/>
      <c r="N9" s="676"/>
      <c r="O9" s="676"/>
      <c r="P9" s="676"/>
      <c r="Q9" s="676"/>
      <c r="R9" s="676"/>
      <c r="S9" s="676"/>
      <c r="T9" s="676"/>
      <c r="U9" s="676"/>
      <c r="V9" s="676"/>
      <c r="W9" s="676"/>
      <c r="X9" s="676"/>
      <c r="Y9" s="676"/>
      <c r="Z9" s="677"/>
      <c r="AA9" s="11"/>
      <c r="AB9" s="11"/>
      <c r="AC9" s="11"/>
      <c r="AD9" s="11"/>
    </row>
    <row r="10" spans="2:30">
      <c r="B10" s="675" t="s">
        <v>331</v>
      </c>
      <c r="C10" s="676"/>
      <c r="D10" s="676"/>
      <c r="E10" s="676"/>
      <c r="F10" s="676"/>
      <c r="G10" s="676"/>
      <c r="H10" s="676"/>
      <c r="I10" s="676"/>
      <c r="J10" s="676"/>
      <c r="K10" s="676"/>
      <c r="L10" s="676"/>
      <c r="M10" s="676"/>
      <c r="N10" s="676"/>
      <c r="O10" s="676"/>
      <c r="P10" s="676"/>
      <c r="Q10" s="676"/>
      <c r="R10" s="676"/>
      <c r="S10" s="676"/>
      <c r="T10" s="676"/>
      <c r="U10" s="676"/>
      <c r="V10" s="676"/>
      <c r="W10" s="676"/>
      <c r="X10" s="676"/>
      <c r="Y10" s="676"/>
      <c r="Z10" s="677"/>
      <c r="AA10" s="11"/>
      <c r="AB10" s="11"/>
      <c r="AC10" s="11"/>
      <c r="AD10" s="11"/>
    </row>
    <row r="11" spans="2:30">
      <c r="B11" s="675" t="s">
        <v>12</v>
      </c>
      <c r="C11" s="676"/>
      <c r="D11" s="676"/>
      <c r="E11" s="676"/>
      <c r="F11" s="676"/>
      <c r="G11" s="676"/>
      <c r="H11" s="676"/>
      <c r="I11" s="676"/>
      <c r="J11" s="676"/>
      <c r="K11" s="676"/>
      <c r="L11" s="676"/>
      <c r="M11" s="676"/>
      <c r="N11" s="676"/>
      <c r="O11" s="676"/>
      <c r="P11" s="676"/>
      <c r="Q11" s="676"/>
      <c r="R11" s="676"/>
      <c r="S11" s="676"/>
      <c r="T11" s="676"/>
      <c r="U11" s="676"/>
      <c r="V11" s="676"/>
      <c r="W11" s="676"/>
      <c r="X11" s="676"/>
      <c r="Y11" s="676"/>
      <c r="Z11" s="677"/>
      <c r="AA11" s="11"/>
      <c r="AB11" s="11"/>
      <c r="AC11" s="11"/>
      <c r="AD11" s="11"/>
    </row>
    <row r="12" spans="2:30" ht="16.5" thickBot="1">
      <c r="B12" s="681" t="s">
        <v>13</v>
      </c>
      <c r="C12" s="682"/>
      <c r="D12" s="682"/>
      <c r="E12" s="682"/>
      <c r="F12" s="682"/>
      <c r="G12" s="682"/>
      <c r="H12" s="682"/>
      <c r="I12" s="682"/>
      <c r="J12" s="682"/>
      <c r="K12" s="682"/>
      <c r="L12" s="682"/>
      <c r="M12" s="682"/>
      <c r="N12" s="682"/>
      <c r="O12" s="682"/>
      <c r="P12" s="682"/>
      <c r="Q12" s="682"/>
      <c r="R12" s="682"/>
      <c r="S12" s="682"/>
      <c r="T12" s="682"/>
      <c r="U12" s="682"/>
      <c r="V12" s="682"/>
      <c r="W12" s="682"/>
      <c r="X12" s="682"/>
      <c r="Y12" s="682"/>
      <c r="Z12" s="683"/>
      <c r="AA12" s="11"/>
      <c r="AB12" s="11"/>
      <c r="AC12" s="11"/>
      <c r="AD12" s="11"/>
    </row>
    <row r="13" spans="2:30">
      <c r="B13" s="672" t="s">
        <v>14</v>
      </c>
      <c r="C13" s="673"/>
      <c r="D13" s="673"/>
      <c r="E13" s="673"/>
      <c r="F13" s="673"/>
      <c r="G13" s="673"/>
      <c r="H13" s="673"/>
      <c r="I13" s="673"/>
      <c r="J13" s="673"/>
      <c r="K13" s="673"/>
      <c r="L13" s="673"/>
      <c r="M13" s="673"/>
      <c r="N13" s="673"/>
      <c r="O13" s="673"/>
      <c r="P13" s="673"/>
      <c r="Q13" s="673"/>
      <c r="R13" s="673"/>
      <c r="S13" s="673"/>
      <c r="T13" s="673"/>
      <c r="U13" s="673"/>
      <c r="V13" s="673"/>
      <c r="W13" s="673"/>
      <c r="X13" s="673"/>
      <c r="Y13" s="673"/>
      <c r="Z13" s="674"/>
      <c r="AA13" s="14"/>
      <c r="AB13" s="14"/>
      <c r="AC13" s="14"/>
      <c r="AD13" s="14"/>
    </row>
    <row r="14" spans="2:30">
      <c r="B14" s="675" t="s">
        <v>15</v>
      </c>
      <c r="C14" s="676"/>
      <c r="D14" s="676"/>
      <c r="E14" s="676"/>
      <c r="F14" s="676"/>
      <c r="G14" s="676"/>
      <c r="H14" s="676"/>
      <c r="I14" s="676"/>
      <c r="J14" s="676"/>
      <c r="K14" s="676"/>
      <c r="L14" s="676"/>
      <c r="M14" s="676"/>
      <c r="N14" s="676"/>
      <c r="O14" s="676"/>
      <c r="P14" s="676"/>
      <c r="Q14" s="676"/>
      <c r="R14" s="676"/>
      <c r="S14" s="676"/>
      <c r="T14" s="676"/>
      <c r="U14" s="676"/>
      <c r="V14" s="676"/>
      <c r="W14" s="676"/>
      <c r="X14" s="676"/>
      <c r="Y14" s="676"/>
      <c r="Z14" s="677"/>
      <c r="AA14" s="11"/>
      <c r="AB14" s="11"/>
      <c r="AC14" s="11"/>
      <c r="AD14" s="11"/>
    </row>
    <row r="15" spans="2:30">
      <c r="B15" s="675" t="s">
        <v>16</v>
      </c>
      <c r="C15" s="676"/>
      <c r="D15" s="676"/>
      <c r="E15" s="676"/>
      <c r="F15" s="676"/>
      <c r="G15" s="676"/>
      <c r="H15" s="676"/>
      <c r="I15" s="676"/>
      <c r="J15" s="676"/>
      <c r="K15" s="676"/>
      <c r="L15" s="676"/>
      <c r="M15" s="676"/>
      <c r="N15" s="676"/>
      <c r="O15" s="676"/>
      <c r="P15" s="676"/>
      <c r="Q15" s="676"/>
      <c r="R15" s="676"/>
      <c r="S15" s="676"/>
      <c r="T15" s="676"/>
      <c r="U15" s="676"/>
      <c r="V15" s="676"/>
      <c r="W15" s="676"/>
      <c r="X15" s="676"/>
      <c r="Y15" s="676"/>
      <c r="Z15" s="677"/>
      <c r="AA15" s="11"/>
      <c r="AB15" s="11"/>
      <c r="AC15" s="11"/>
      <c r="AD15" s="11"/>
    </row>
    <row r="16" spans="2:30">
      <c r="B16" s="675" t="s">
        <v>17</v>
      </c>
      <c r="C16" s="676"/>
      <c r="D16" s="676"/>
      <c r="E16" s="676"/>
      <c r="F16" s="676"/>
      <c r="G16" s="676"/>
      <c r="H16" s="676"/>
      <c r="I16" s="676"/>
      <c r="J16" s="676"/>
      <c r="K16" s="676"/>
      <c r="L16" s="676"/>
      <c r="M16" s="676"/>
      <c r="N16" s="676"/>
      <c r="O16" s="676"/>
      <c r="P16" s="676"/>
      <c r="Q16" s="676"/>
      <c r="R16" s="676"/>
      <c r="S16" s="676"/>
      <c r="T16" s="676"/>
      <c r="U16" s="676"/>
      <c r="V16" s="676"/>
      <c r="W16" s="676"/>
      <c r="X16" s="676"/>
      <c r="Y16" s="676"/>
      <c r="Z16" s="677"/>
      <c r="AA16" s="11"/>
      <c r="AB16" s="11"/>
      <c r="AC16" s="11"/>
      <c r="AD16" s="11"/>
    </row>
    <row r="17" spans="2:30" ht="24.75" customHeight="1">
      <c r="B17" s="675" t="s">
        <v>18</v>
      </c>
      <c r="C17" s="676"/>
      <c r="D17" s="676"/>
      <c r="E17" s="676"/>
      <c r="F17" s="676"/>
      <c r="G17" s="676"/>
      <c r="H17" s="676"/>
      <c r="I17" s="676"/>
      <c r="J17" s="676"/>
      <c r="K17" s="676"/>
      <c r="L17" s="676"/>
      <c r="M17" s="676"/>
      <c r="N17" s="676"/>
      <c r="O17" s="676"/>
      <c r="P17" s="676"/>
      <c r="Q17" s="676"/>
      <c r="R17" s="676"/>
      <c r="S17" s="676"/>
      <c r="T17" s="676"/>
      <c r="U17" s="676"/>
      <c r="V17" s="676"/>
      <c r="W17" s="676"/>
      <c r="X17" s="676"/>
      <c r="Y17" s="676"/>
      <c r="Z17" s="677"/>
      <c r="AA17" s="11"/>
      <c r="AB17" s="11"/>
      <c r="AC17" s="11"/>
      <c r="AD17" s="11"/>
    </row>
    <row r="18" spans="2:30">
      <c r="B18" s="675" t="s">
        <v>332</v>
      </c>
      <c r="C18" s="676"/>
      <c r="D18" s="676"/>
      <c r="E18" s="676"/>
      <c r="F18" s="676"/>
      <c r="G18" s="676"/>
      <c r="H18" s="676"/>
      <c r="I18" s="676"/>
      <c r="J18" s="676"/>
      <c r="K18" s="676"/>
      <c r="L18" s="676"/>
      <c r="M18" s="676"/>
      <c r="N18" s="676"/>
      <c r="O18" s="676"/>
      <c r="P18" s="676"/>
      <c r="Q18" s="676"/>
      <c r="R18" s="676"/>
      <c r="S18" s="676"/>
      <c r="T18" s="676"/>
      <c r="U18" s="676"/>
      <c r="V18" s="676"/>
      <c r="W18" s="676"/>
      <c r="X18" s="676"/>
      <c r="Y18" s="676"/>
      <c r="Z18" s="677"/>
      <c r="AA18" s="11"/>
      <c r="AB18" s="11"/>
      <c r="AC18" s="11"/>
      <c r="AD18" s="11"/>
    </row>
    <row r="19" spans="2:30">
      <c r="B19" s="675" t="s">
        <v>19</v>
      </c>
      <c r="C19" s="676"/>
      <c r="D19" s="676"/>
      <c r="E19" s="676"/>
      <c r="F19" s="676"/>
      <c r="G19" s="676"/>
      <c r="H19" s="676"/>
      <c r="I19" s="676"/>
      <c r="J19" s="676"/>
      <c r="K19" s="676"/>
      <c r="L19" s="676"/>
      <c r="M19" s="676"/>
      <c r="N19" s="676"/>
      <c r="O19" s="676"/>
      <c r="P19" s="676"/>
      <c r="Q19" s="676"/>
      <c r="R19" s="676"/>
      <c r="S19" s="676"/>
      <c r="T19" s="676"/>
      <c r="U19" s="676"/>
      <c r="V19" s="676"/>
      <c r="W19" s="676"/>
      <c r="X19" s="676"/>
      <c r="Y19" s="676"/>
      <c r="Z19" s="677"/>
      <c r="AA19" s="11"/>
      <c r="AB19" s="11"/>
      <c r="AC19" s="11"/>
      <c r="AD19" s="11"/>
    </row>
    <row r="20" spans="2:30">
      <c r="B20" s="678" t="s">
        <v>20</v>
      </c>
      <c r="C20" s="679"/>
      <c r="D20" s="679"/>
      <c r="E20" s="679"/>
      <c r="F20" s="679"/>
      <c r="G20" s="679"/>
      <c r="H20" s="679"/>
      <c r="I20" s="679"/>
      <c r="J20" s="679"/>
      <c r="K20" s="679"/>
      <c r="L20" s="679"/>
      <c r="M20" s="679"/>
      <c r="N20" s="679"/>
      <c r="O20" s="679"/>
      <c r="P20" s="679"/>
      <c r="Q20" s="679"/>
      <c r="R20" s="679"/>
      <c r="S20" s="679"/>
      <c r="T20" s="679"/>
      <c r="U20" s="679"/>
      <c r="V20" s="679"/>
      <c r="W20" s="679"/>
      <c r="X20" s="679"/>
      <c r="Y20" s="679"/>
      <c r="Z20" s="680"/>
      <c r="AA20" s="12"/>
      <c r="AB20" s="12"/>
      <c r="AC20" s="12"/>
      <c r="AD20" s="12"/>
    </row>
    <row r="21" spans="2:30">
      <c r="B21" s="675" t="s">
        <v>333</v>
      </c>
      <c r="C21" s="676"/>
      <c r="D21" s="676"/>
      <c r="E21" s="676"/>
      <c r="F21" s="676"/>
      <c r="G21" s="676"/>
      <c r="H21" s="676"/>
      <c r="I21" s="676"/>
      <c r="J21" s="676"/>
      <c r="K21" s="676"/>
      <c r="L21" s="676"/>
      <c r="M21" s="676"/>
      <c r="N21" s="676"/>
      <c r="O21" s="676"/>
      <c r="P21" s="676"/>
      <c r="Q21" s="676"/>
      <c r="R21" s="676"/>
      <c r="S21" s="676"/>
      <c r="T21" s="676"/>
      <c r="U21" s="676"/>
      <c r="V21" s="676"/>
      <c r="W21" s="676"/>
      <c r="X21" s="676"/>
      <c r="Y21" s="676"/>
      <c r="Z21" s="677"/>
      <c r="AA21" s="11"/>
      <c r="AB21" s="11"/>
      <c r="AC21" s="11"/>
      <c r="AD21" s="11"/>
    </row>
    <row r="22" spans="2:30" ht="16.5" thickBot="1">
      <c r="B22" s="681" t="s">
        <v>334</v>
      </c>
      <c r="C22" s="682"/>
      <c r="D22" s="682"/>
      <c r="E22" s="682"/>
      <c r="F22" s="682"/>
      <c r="G22" s="682"/>
      <c r="H22" s="682"/>
      <c r="I22" s="682"/>
      <c r="J22" s="682"/>
      <c r="K22" s="682"/>
      <c r="L22" s="682"/>
      <c r="M22" s="682"/>
      <c r="N22" s="682"/>
      <c r="O22" s="682"/>
      <c r="P22" s="682"/>
      <c r="Q22" s="682"/>
      <c r="R22" s="682"/>
      <c r="S22" s="682"/>
      <c r="T22" s="682"/>
      <c r="U22" s="682"/>
      <c r="V22" s="682"/>
      <c r="W22" s="682"/>
      <c r="X22" s="682"/>
      <c r="Y22" s="682"/>
      <c r="Z22" s="683"/>
      <c r="AA22" s="11"/>
      <c r="AB22" s="11"/>
      <c r="AC22" s="11"/>
      <c r="AD22" s="11"/>
    </row>
    <row r="23" spans="2:30">
      <c r="B23" s="684" t="s">
        <v>335</v>
      </c>
      <c r="C23" s="685"/>
      <c r="D23" s="685"/>
      <c r="E23" s="685"/>
      <c r="F23" s="685"/>
      <c r="G23" s="685"/>
      <c r="H23" s="685"/>
      <c r="I23" s="685"/>
      <c r="J23" s="685"/>
      <c r="K23" s="685"/>
      <c r="L23" s="685"/>
      <c r="M23" s="685"/>
      <c r="N23" s="685"/>
      <c r="O23" s="685"/>
      <c r="P23" s="685"/>
      <c r="Q23" s="685"/>
      <c r="R23" s="685"/>
      <c r="S23" s="685"/>
      <c r="T23" s="685"/>
      <c r="U23" s="685"/>
      <c r="V23" s="685"/>
      <c r="W23" s="685"/>
      <c r="X23" s="685"/>
      <c r="Y23" s="685"/>
      <c r="Z23" s="686"/>
      <c r="AA23" s="8"/>
      <c r="AB23" s="8"/>
      <c r="AC23" s="8"/>
      <c r="AD23" s="8"/>
    </row>
    <row r="24" spans="2:30">
      <c r="B24" s="657" t="s">
        <v>336</v>
      </c>
      <c r="C24" s="658"/>
      <c r="D24" s="658"/>
      <c r="E24" s="658"/>
      <c r="F24" s="658"/>
      <c r="G24" s="658"/>
      <c r="H24" s="658"/>
      <c r="I24" s="658"/>
      <c r="J24" s="658"/>
      <c r="K24" s="658"/>
      <c r="L24" s="658"/>
      <c r="M24" s="658"/>
      <c r="N24" s="658"/>
      <c r="O24" s="658"/>
      <c r="P24" s="658"/>
      <c r="Q24" s="658"/>
      <c r="R24" s="658"/>
      <c r="S24" s="658"/>
      <c r="T24" s="658"/>
      <c r="U24" s="658"/>
      <c r="V24" s="658"/>
      <c r="W24" s="658"/>
      <c r="X24" s="658"/>
      <c r="Y24" s="658"/>
      <c r="Z24" s="659"/>
      <c r="AA24" s="8"/>
      <c r="AB24" s="8"/>
      <c r="AC24" s="8"/>
      <c r="AD24" s="8"/>
    </row>
    <row r="25" spans="2:30">
      <c r="B25" s="657" t="s">
        <v>337</v>
      </c>
      <c r="C25" s="658"/>
      <c r="D25" s="658"/>
      <c r="E25" s="658"/>
      <c r="F25" s="658"/>
      <c r="G25" s="658"/>
      <c r="H25" s="658"/>
      <c r="I25" s="658"/>
      <c r="J25" s="658"/>
      <c r="K25" s="658"/>
      <c r="L25" s="658"/>
      <c r="M25" s="658"/>
      <c r="N25" s="658"/>
      <c r="O25" s="658"/>
      <c r="P25" s="658"/>
      <c r="Q25" s="658"/>
      <c r="R25" s="658"/>
      <c r="S25" s="658"/>
      <c r="T25" s="658"/>
      <c r="U25" s="658"/>
      <c r="V25" s="658"/>
      <c r="W25" s="658"/>
      <c r="X25" s="658"/>
      <c r="Y25" s="658"/>
      <c r="Z25" s="659"/>
      <c r="AA25" s="8"/>
      <c r="AB25" s="8"/>
      <c r="AC25" s="8"/>
      <c r="AD25" s="8"/>
    </row>
    <row r="26" spans="2:30" ht="16.5" thickBot="1">
      <c r="B26" s="660" t="s">
        <v>338</v>
      </c>
      <c r="C26" s="661"/>
      <c r="D26" s="661"/>
      <c r="E26" s="661"/>
      <c r="F26" s="661"/>
      <c r="G26" s="661"/>
      <c r="H26" s="661"/>
      <c r="I26" s="661"/>
      <c r="J26" s="661"/>
      <c r="K26" s="661"/>
      <c r="L26" s="661"/>
      <c r="M26" s="661"/>
      <c r="N26" s="661"/>
      <c r="O26" s="661"/>
      <c r="P26" s="661"/>
      <c r="Q26" s="661"/>
      <c r="R26" s="661"/>
      <c r="S26" s="661"/>
      <c r="T26" s="661"/>
      <c r="U26" s="661"/>
      <c r="V26" s="661"/>
      <c r="W26" s="661"/>
      <c r="X26" s="661"/>
      <c r="Y26" s="661"/>
      <c r="Z26" s="662"/>
      <c r="AA26" s="8"/>
      <c r="AB26" s="8"/>
      <c r="AC26" s="8"/>
      <c r="AD26" s="8"/>
    </row>
    <row r="27" spans="2:30">
      <c r="B27" s="663" t="s">
        <v>339</v>
      </c>
      <c r="C27" s="664"/>
      <c r="D27" s="664"/>
      <c r="E27" s="664"/>
      <c r="F27" s="664"/>
      <c r="G27" s="664"/>
      <c r="H27" s="664"/>
      <c r="I27" s="664"/>
      <c r="J27" s="664"/>
      <c r="K27" s="664"/>
      <c r="L27" s="664"/>
      <c r="M27" s="664"/>
      <c r="N27" s="664"/>
      <c r="O27" s="664"/>
      <c r="P27" s="664"/>
      <c r="Q27" s="664"/>
      <c r="R27" s="664"/>
      <c r="S27" s="664"/>
      <c r="T27" s="664"/>
      <c r="U27" s="664"/>
      <c r="V27" s="664"/>
      <c r="W27" s="664"/>
      <c r="X27" s="664"/>
      <c r="Y27" s="664"/>
      <c r="Z27" s="665"/>
      <c r="AA27" s="6"/>
      <c r="AB27" s="6"/>
      <c r="AC27" s="6"/>
      <c r="AD27" s="6"/>
    </row>
    <row r="28" spans="2:30" ht="15.75" customHeight="1">
      <c r="B28" s="666" t="s">
        <v>147</v>
      </c>
      <c r="C28" s="667"/>
      <c r="D28" s="668"/>
      <c r="E28" s="668"/>
      <c r="F28" s="668"/>
      <c r="G28" s="668"/>
      <c r="H28" s="668"/>
      <c r="I28" s="667" t="s">
        <v>148</v>
      </c>
      <c r="J28" s="667"/>
      <c r="K28" s="668"/>
      <c r="L28" s="668"/>
      <c r="M28" s="668"/>
      <c r="N28" s="668"/>
      <c r="O28" s="668"/>
      <c r="P28" s="668"/>
      <c r="Q28" s="668"/>
      <c r="R28" s="668"/>
      <c r="S28" s="668"/>
      <c r="T28" s="668"/>
      <c r="U28" s="668"/>
      <c r="V28" s="668"/>
      <c r="W28" s="668"/>
      <c r="X28" s="668"/>
      <c r="Y28" s="668"/>
      <c r="Z28" s="669"/>
      <c r="AA28" s="9"/>
      <c r="AB28" s="9"/>
      <c r="AC28" s="9"/>
      <c r="AD28" s="9"/>
    </row>
    <row r="29" spans="2:30" ht="16.5" customHeight="1" thickBot="1">
      <c r="B29" s="670" t="s">
        <v>149</v>
      </c>
      <c r="C29" s="671"/>
      <c r="D29" s="655"/>
      <c r="E29" s="655"/>
      <c r="F29" s="655"/>
      <c r="G29" s="655"/>
      <c r="H29" s="671" t="s">
        <v>150</v>
      </c>
      <c r="I29" s="671"/>
      <c r="J29" s="655"/>
      <c r="K29" s="655"/>
      <c r="L29" s="655"/>
      <c r="M29" s="655"/>
      <c r="N29" s="671" t="s">
        <v>151</v>
      </c>
      <c r="O29" s="671"/>
      <c r="P29" s="655"/>
      <c r="Q29" s="655"/>
      <c r="R29" s="655"/>
      <c r="S29" s="655"/>
      <c r="T29" s="655"/>
      <c r="U29" s="655"/>
      <c r="V29" s="655"/>
      <c r="W29" s="655"/>
      <c r="X29" s="655"/>
      <c r="Y29" s="655"/>
      <c r="Z29" s="656"/>
      <c r="AA29" s="9"/>
      <c r="AB29" s="9"/>
      <c r="AC29" s="9"/>
      <c r="AD29" s="9"/>
    </row>
    <row r="30" spans="2:30">
      <c r="B30" s="638" t="s">
        <v>152</v>
      </c>
      <c r="C30" s="639"/>
      <c r="D30" s="639"/>
      <c r="E30" s="639"/>
      <c r="F30" s="639"/>
      <c r="G30" s="639"/>
      <c r="H30" s="640" t="s">
        <v>340</v>
      </c>
      <c r="I30" s="640"/>
      <c r="J30" s="640"/>
      <c r="K30" s="640"/>
      <c r="L30" s="640"/>
      <c r="M30" s="640"/>
      <c r="N30" s="640"/>
      <c r="O30" s="640"/>
      <c r="P30" s="640"/>
      <c r="Q30" s="640"/>
      <c r="R30" s="640"/>
      <c r="S30" s="640"/>
      <c r="T30" s="640"/>
      <c r="U30" s="640"/>
      <c r="V30" s="640"/>
      <c r="W30" s="640"/>
      <c r="X30" s="640"/>
      <c r="Y30" s="640"/>
      <c r="Z30" s="641"/>
      <c r="AA30" s="10"/>
      <c r="AB30" s="10"/>
      <c r="AC30" s="10"/>
      <c r="AD30" s="10"/>
    </row>
    <row r="31" spans="2:30">
      <c r="B31" s="642" t="s">
        <v>341</v>
      </c>
      <c r="C31" s="643"/>
      <c r="D31" s="643"/>
      <c r="E31" s="643"/>
      <c r="F31" s="643"/>
      <c r="G31" s="643"/>
      <c r="H31" s="643"/>
      <c r="I31" s="643"/>
      <c r="J31" s="643"/>
      <c r="K31" s="643"/>
      <c r="L31" s="643"/>
      <c r="M31" s="643"/>
      <c r="N31" s="643"/>
      <c r="O31" s="643"/>
      <c r="P31" s="643"/>
      <c r="Q31" s="643"/>
      <c r="R31" s="643"/>
      <c r="S31" s="643"/>
      <c r="T31" s="643"/>
      <c r="U31" s="643"/>
      <c r="V31" s="643"/>
      <c r="W31" s="643"/>
      <c r="X31" s="643"/>
      <c r="Y31" s="643"/>
      <c r="Z31" s="644"/>
      <c r="AA31" s="10"/>
      <c r="AB31" s="10"/>
      <c r="AC31" s="10"/>
      <c r="AD31" s="10"/>
    </row>
    <row r="32" spans="2:30" ht="15.75" customHeight="1">
      <c r="B32" s="645" t="s">
        <v>342</v>
      </c>
      <c r="C32" s="646"/>
      <c r="D32" s="646"/>
      <c r="E32" s="646"/>
      <c r="F32" s="647"/>
      <c r="G32" s="647"/>
      <c r="H32" s="647"/>
      <c r="I32" s="647"/>
      <c r="J32" s="647"/>
      <c r="K32" s="647"/>
      <c r="L32" s="647"/>
      <c r="M32" s="647"/>
      <c r="N32" s="647"/>
      <c r="O32" s="647"/>
      <c r="P32" s="647"/>
      <c r="Q32" s="647"/>
      <c r="R32" s="647"/>
      <c r="S32" s="647"/>
      <c r="T32" s="647"/>
      <c r="U32" s="647"/>
      <c r="V32" s="647"/>
      <c r="W32" s="647"/>
      <c r="X32" s="647"/>
      <c r="Y32" s="647"/>
      <c r="Z32" s="648"/>
      <c r="AA32" s="4"/>
      <c r="AB32" s="4"/>
      <c r="AC32" s="4"/>
      <c r="AD32" s="4"/>
    </row>
    <row r="33" spans="2:30" ht="47.25" customHeight="1" thickBot="1">
      <c r="B33" s="649" t="s">
        <v>343</v>
      </c>
      <c r="C33" s="650"/>
      <c r="D33" s="650"/>
      <c r="E33" s="650"/>
      <c r="F33" s="650"/>
      <c r="G33" s="651"/>
      <c r="H33" s="652"/>
      <c r="I33" s="652"/>
      <c r="J33" s="652"/>
      <c r="K33" s="652"/>
      <c r="L33" s="652"/>
      <c r="M33" s="652"/>
      <c r="N33" s="652"/>
      <c r="O33" s="653" t="s">
        <v>344</v>
      </c>
      <c r="P33" s="654"/>
      <c r="Q33" s="654"/>
      <c r="R33" s="654"/>
      <c r="S33" s="654"/>
      <c r="T33" s="651"/>
      <c r="U33" s="652"/>
      <c r="V33" s="652"/>
      <c r="W33" s="652"/>
      <c r="X33" s="652"/>
      <c r="Y33" s="652"/>
      <c r="Z33" s="323"/>
      <c r="AA33" s="5"/>
      <c r="AB33" s="5"/>
      <c r="AC33" s="5"/>
      <c r="AD33" s="5"/>
    </row>
    <row r="34" spans="2:30">
      <c r="B34" s="636" t="s">
        <v>345</v>
      </c>
      <c r="C34" s="637"/>
      <c r="D34" s="637"/>
      <c r="E34" s="637"/>
      <c r="F34" s="637"/>
      <c r="G34" s="637"/>
      <c r="H34" s="637"/>
      <c r="I34" s="637"/>
      <c r="J34" s="637"/>
      <c r="K34" s="637"/>
      <c r="L34" s="637"/>
      <c r="M34" s="637"/>
      <c r="N34" s="637"/>
      <c r="O34" s="637"/>
      <c r="P34" s="637"/>
      <c r="Q34" s="637"/>
      <c r="R34" s="637"/>
      <c r="S34" s="637"/>
      <c r="T34" s="637"/>
      <c r="U34" s="637"/>
      <c r="V34" s="637"/>
      <c r="W34" s="637"/>
      <c r="X34" s="637"/>
      <c r="Y34" s="637"/>
      <c r="Z34" s="637"/>
      <c r="AA34" s="6"/>
      <c r="AB34" s="6"/>
      <c r="AC34" s="6"/>
      <c r="AD34" s="6"/>
    </row>
    <row r="35" spans="2:30" ht="16.5">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7"/>
      <c r="AB35" s="7"/>
      <c r="AC35" s="7"/>
      <c r="AD35" s="7"/>
    </row>
    <row r="36" spans="2:30">
      <c r="B36" s="43"/>
      <c r="C36" s="43"/>
      <c r="D36" s="43"/>
      <c r="E36" s="43"/>
      <c r="F36" s="43"/>
      <c r="G36" s="43"/>
      <c r="H36" s="43"/>
      <c r="I36" s="43"/>
      <c r="J36" s="43"/>
      <c r="K36" s="43"/>
      <c r="L36" s="43"/>
      <c r="M36" s="43"/>
      <c r="N36" s="43"/>
      <c r="O36" s="43"/>
      <c r="P36" s="43"/>
      <c r="Q36" s="43"/>
      <c r="R36" s="43"/>
      <c r="S36" s="43"/>
      <c r="T36" s="43"/>
      <c r="U36" s="43"/>
      <c r="V36" s="43"/>
      <c r="W36" s="43"/>
      <c r="X36" s="43"/>
      <c r="Y36" s="43"/>
      <c r="Z36" s="43"/>
    </row>
    <row r="37" spans="2:30">
      <c r="B37" s="43"/>
      <c r="C37" s="43"/>
      <c r="D37" s="43"/>
      <c r="E37" s="43"/>
      <c r="F37" s="43"/>
      <c r="G37" s="43"/>
      <c r="H37" s="43"/>
      <c r="I37" s="43"/>
      <c r="J37" s="43"/>
      <c r="K37" s="43"/>
      <c r="L37" s="43"/>
      <c r="M37" s="43"/>
      <c r="N37" s="43"/>
      <c r="O37" s="43"/>
      <c r="P37" s="43"/>
      <c r="Q37" s="43"/>
      <c r="R37" s="43"/>
      <c r="S37" s="43"/>
      <c r="T37" s="43"/>
      <c r="U37" s="43"/>
      <c r="V37" s="43"/>
      <c r="W37" s="43"/>
      <c r="X37" s="43"/>
      <c r="Y37" s="43"/>
      <c r="Z37" s="43"/>
    </row>
    <row r="38" spans="2:30">
      <c r="B38" s="43"/>
      <c r="C38" s="43"/>
      <c r="D38" s="43"/>
      <c r="E38" s="43"/>
      <c r="F38" s="43"/>
      <c r="G38" s="43"/>
      <c r="H38" s="43"/>
      <c r="I38" s="43"/>
      <c r="J38" s="43"/>
      <c r="K38" s="43"/>
      <c r="L38" s="43"/>
      <c r="M38" s="43"/>
      <c r="N38" s="43"/>
      <c r="O38" s="43"/>
      <c r="P38" s="43"/>
      <c r="Q38" s="43"/>
      <c r="R38" s="43"/>
      <c r="S38" s="43"/>
      <c r="T38" s="43"/>
      <c r="U38" s="43"/>
      <c r="V38" s="43"/>
      <c r="W38" s="43"/>
      <c r="X38" s="43"/>
      <c r="Y38" s="43"/>
      <c r="Z38" s="43"/>
    </row>
    <row r="39" spans="2:30" ht="16.5">
      <c r="B39" s="617" t="s">
        <v>42</v>
      </c>
      <c r="C39" s="617"/>
      <c r="D39" s="617"/>
      <c r="E39" s="617"/>
      <c r="F39" s="617"/>
      <c r="G39" s="617"/>
      <c r="H39" s="617"/>
      <c r="I39" s="617"/>
      <c r="J39" s="617"/>
      <c r="K39" s="617"/>
      <c r="L39" s="617"/>
      <c r="M39" s="617"/>
      <c r="N39" s="617"/>
      <c r="O39" s="617"/>
      <c r="P39" s="617"/>
      <c r="Q39" s="617"/>
      <c r="R39" s="617"/>
      <c r="S39" s="617"/>
      <c r="T39" s="617"/>
      <c r="U39" s="617"/>
      <c r="V39" s="617"/>
      <c r="W39" s="617"/>
      <c r="X39" s="617"/>
      <c r="Y39" s="617"/>
      <c r="Z39" s="617"/>
      <c r="AA39" s="7"/>
      <c r="AB39" s="7"/>
      <c r="AC39" s="7"/>
      <c r="AD39" s="7"/>
    </row>
  </sheetData>
  <sheetProtection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B194C-B869-44C9-BA37-E2B3CACE5229}">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699" t="s">
        <v>41</v>
      </c>
      <c r="C1" s="699"/>
      <c r="D1" s="699"/>
      <c r="E1" s="699"/>
      <c r="F1" s="699"/>
      <c r="G1" s="699"/>
      <c r="H1" s="699"/>
      <c r="I1" s="699"/>
      <c r="J1" s="699"/>
      <c r="K1" s="699"/>
      <c r="L1" s="699"/>
      <c r="M1" s="699"/>
      <c r="N1" s="699"/>
      <c r="O1" s="699"/>
      <c r="P1" s="699"/>
      <c r="Q1" s="699"/>
      <c r="R1" s="699"/>
      <c r="S1" s="699"/>
      <c r="T1" s="699"/>
      <c r="U1" s="699"/>
      <c r="V1" s="699"/>
      <c r="W1" s="699"/>
      <c r="X1" s="699"/>
      <c r="Y1" s="699"/>
      <c r="Z1" s="699"/>
    </row>
    <row r="2" spans="2:30" ht="27.75">
      <c r="B2" s="700" t="s">
        <v>21</v>
      </c>
      <c r="C2" s="701"/>
      <c r="D2" s="701"/>
      <c r="E2" s="701"/>
      <c r="F2" s="701"/>
      <c r="G2" s="701"/>
      <c r="H2" s="701"/>
      <c r="I2" s="701"/>
      <c r="J2" s="701"/>
      <c r="K2" s="701"/>
      <c r="L2" s="701"/>
      <c r="M2" s="701"/>
      <c r="N2" s="701"/>
      <c r="O2" s="701"/>
      <c r="P2" s="701"/>
      <c r="Q2" s="701"/>
      <c r="R2" s="701"/>
      <c r="S2" s="701"/>
      <c r="T2" s="701"/>
      <c r="U2" s="701"/>
      <c r="V2" s="701"/>
      <c r="W2" s="701"/>
      <c r="X2" s="701"/>
      <c r="Y2" s="701"/>
      <c r="Z2" s="702"/>
      <c r="AA2" s="13"/>
      <c r="AB2" s="13"/>
      <c r="AC2" s="13"/>
      <c r="AD2" s="13"/>
    </row>
    <row r="3" spans="2:30" ht="27.75">
      <c r="B3" s="703" t="s">
        <v>22</v>
      </c>
      <c r="C3" s="704"/>
      <c r="D3" s="704"/>
      <c r="E3" s="704"/>
      <c r="F3" s="704"/>
      <c r="G3" s="704"/>
      <c r="H3" s="704"/>
      <c r="I3" s="704"/>
      <c r="J3" s="704"/>
      <c r="K3" s="704"/>
      <c r="L3" s="704"/>
      <c r="M3" s="704"/>
      <c r="N3" s="704"/>
      <c r="O3" s="704"/>
      <c r="P3" s="704"/>
      <c r="Q3" s="704"/>
      <c r="R3" s="704"/>
      <c r="S3" s="704"/>
      <c r="T3" s="704"/>
      <c r="U3" s="704"/>
      <c r="V3" s="704"/>
      <c r="W3" s="704"/>
      <c r="X3" s="704"/>
      <c r="Y3" s="704"/>
      <c r="Z3" s="705"/>
      <c r="AA3" s="11"/>
      <c r="AB3" s="11"/>
      <c r="AC3" s="11"/>
      <c r="AD3" s="11"/>
    </row>
    <row r="4" spans="2:30" ht="27.75">
      <c r="B4" s="703" t="s">
        <v>312</v>
      </c>
      <c r="C4" s="704"/>
      <c r="D4" s="704"/>
      <c r="E4" s="704"/>
      <c r="F4" s="704"/>
      <c r="G4" s="704"/>
      <c r="H4" s="704"/>
      <c r="I4" s="704"/>
      <c r="J4" s="704"/>
      <c r="K4" s="704"/>
      <c r="L4" s="704"/>
      <c r="M4" s="704"/>
      <c r="N4" s="704"/>
      <c r="O4" s="704"/>
      <c r="P4" s="704"/>
      <c r="Q4" s="704"/>
      <c r="R4" s="704"/>
      <c r="S4" s="704"/>
      <c r="T4" s="704"/>
      <c r="U4" s="704"/>
      <c r="V4" s="704"/>
      <c r="W4" s="704"/>
      <c r="X4" s="704"/>
      <c r="Y4" s="704"/>
      <c r="Z4" s="705"/>
      <c r="AA4" s="8"/>
      <c r="AB4" s="8"/>
      <c r="AC4" s="8"/>
      <c r="AD4" s="8"/>
    </row>
    <row r="5" spans="2:30" ht="25.5">
      <c r="B5" s="706" t="s">
        <v>313</v>
      </c>
      <c r="C5" s="707"/>
      <c r="D5" s="707"/>
      <c r="E5" s="707"/>
      <c r="F5" s="707"/>
      <c r="G5" s="707"/>
      <c r="H5" s="707"/>
      <c r="I5" s="707"/>
      <c r="J5" s="707"/>
      <c r="K5" s="707"/>
      <c r="L5" s="707"/>
      <c r="M5" s="707"/>
      <c r="N5" s="707"/>
      <c r="O5" s="707"/>
      <c r="P5" s="707"/>
      <c r="Q5" s="707"/>
      <c r="R5" s="707"/>
      <c r="S5" s="707"/>
      <c r="T5" s="707"/>
      <c r="U5" s="707"/>
      <c r="V5" s="707"/>
      <c r="W5" s="707"/>
      <c r="X5" s="707"/>
      <c r="Y5" s="707"/>
      <c r="Z5" s="708"/>
      <c r="AA5" s="11"/>
      <c r="AB5" s="11"/>
      <c r="AC5" s="11"/>
      <c r="AD5" s="11"/>
    </row>
    <row r="6" spans="2:30" ht="26.25" thickBot="1">
      <c r="B6" s="696" t="s">
        <v>23</v>
      </c>
      <c r="C6" s="697"/>
      <c r="D6" s="697"/>
      <c r="E6" s="697"/>
      <c r="F6" s="697"/>
      <c r="G6" s="697"/>
      <c r="H6" s="697"/>
      <c r="I6" s="697"/>
      <c r="J6" s="697"/>
      <c r="K6" s="697"/>
      <c r="L6" s="697"/>
      <c r="M6" s="697"/>
      <c r="N6" s="697"/>
      <c r="O6" s="697"/>
      <c r="P6" s="697"/>
      <c r="Q6" s="697"/>
      <c r="R6" s="697"/>
      <c r="S6" s="697"/>
      <c r="T6" s="697"/>
      <c r="U6" s="697"/>
      <c r="V6" s="697"/>
      <c r="W6" s="697"/>
      <c r="X6" s="697"/>
      <c r="Y6" s="697"/>
      <c r="Z6" s="698"/>
      <c r="AA6" s="11"/>
      <c r="AB6" s="11"/>
      <c r="AC6" s="11"/>
      <c r="AD6" s="11"/>
    </row>
    <row r="7" spans="2:30" ht="27.75">
      <c r="B7" s="700" t="s">
        <v>24</v>
      </c>
      <c r="C7" s="701"/>
      <c r="D7" s="701"/>
      <c r="E7" s="701"/>
      <c r="F7" s="701"/>
      <c r="G7" s="701"/>
      <c r="H7" s="701"/>
      <c r="I7" s="701"/>
      <c r="J7" s="701"/>
      <c r="K7" s="701"/>
      <c r="L7" s="701"/>
      <c r="M7" s="701"/>
      <c r="N7" s="701"/>
      <c r="O7" s="701"/>
      <c r="P7" s="701"/>
      <c r="Q7" s="701"/>
      <c r="R7" s="701"/>
      <c r="S7" s="701"/>
      <c r="T7" s="701"/>
      <c r="U7" s="701"/>
      <c r="V7" s="701"/>
      <c r="W7" s="701"/>
      <c r="X7" s="701"/>
      <c r="Y7" s="701"/>
      <c r="Z7" s="702"/>
      <c r="AA7" s="11"/>
      <c r="AB7" s="11"/>
      <c r="AC7" s="11"/>
      <c r="AD7" s="11"/>
    </row>
    <row r="8" spans="2:30" ht="27.75">
      <c r="B8" s="703" t="s">
        <v>22</v>
      </c>
      <c r="C8" s="704"/>
      <c r="D8" s="704"/>
      <c r="E8" s="704"/>
      <c r="F8" s="704"/>
      <c r="G8" s="704"/>
      <c r="H8" s="704"/>
      <c r="I8" s="704"/>
      <c r="J8" s="704"/>
      <c r="K8" s="704"/>
      <c r="L8" s="704"/>
      <c r="M8" s="704"/>
      <c r="N8" s="704"/>
      <c r="O8" s="704"/>
      <c r="P8" s="704"/>
      <c r="Q8" s="704"/>
      <c r="R8" s="704"/>
      <c r="S8" s="704"/>
      <c r="T8" s="704"/>
      <c r="U8" s="704"/>
      <c r="V8" s="704"/>
      <c r="W8" s="704"/>
      <c r="X8" s="704"/>
      <c r="Y8" s="704"/>
      <c r="Z8" s="705"/>
      <c r="AA8" s="14"/>
      <c r="AB8" s="14"/>
      <c r="AC8" s="14"/>
      <c r="AD8" s="14"/>
    </row>
    <row r="9" spans="2:30" ht="27.75">
      <c r="B9" s="703" t="s">
        <v>314</v>
      </c>
      <c r="C9" s="704"/>
      <c r="D9" s="704"/>
      <c r="E9" s="704"/>
      <c r="F9" s="704"/>
      <c r="G9" s="704"/>
      <c r="H9" s="704"/>
      <c r="I9" s="704"/>
      <c r="J9" s="704"/>
      <c r="K9" s="704"/>
      <c r="L9" s="704"/>
      <c r="M9" s="704"/>
      <c r="N9" s="704"/>
      <c r="O9" s="704"/>
      <c r="P9" s="704"/>
      <c r="Q9" s="704"/>
      <c r="R9" s="704"/>
      <c r="S9" s="704"/>
      <c r="T9" s="704"/>
      <c r="U9" s="704"/>
      <c r="V9" s="704"/>
      <c r="W9" s="704"/>
      <c r="X9" s="704"/>
      <c r="Y9" s="704"/>
      <c r="Z9" s="705"/>
      <c r="AA9" s="9"/>
      <c r="AB9" s="9"/>
      <c r="AC9" s="9"/>
      <c r="AD9" s="9"/>
    </row>
    <row r="10" spans="2:30" ht="25.5">
      <c r="B10" s="706" t="s">
        <v>315</v>
      </c>
      <c r="C10" s="707"/>
      <c r="D10" s="707"/>
      <c r="E10" s="707"/>
      <c r="F10" s="707"/>
      <c r="G10" s="707"/>
      <c r="H10" s="707"/>
      <c r="I10" s="707"/>
      <c r="J10" s="707"/>
      <c r="K10" s="707"/>
      <c r="L10" s="707"/>
      <c r="M10" s="707"/>
      <c r="N10" s="707"/>
      <c r="O10" s="707"/>
      <c r="P10" s="707"/>
      <c r="Q10" s="707"/>
      <c r="R10" s="707"/>
      <c r="S10" s="707"/>
      <c r="T10" s="707"/>
      <c r="U10" s="707"/>
      <c r="V10" s="707"/>
      <c r="W10" s="707"/>
      <c r="X10" s="707"/>
      <c r="Y10" s="707"/>
      <c r="Z10" s="708"/>
      <c r="AA10" s="11"/>
      <c r="AB10" s="11"/>
      <c r="AC10" s="11"/>
      <c r="AD10" s="11"/>
    </row>
    <row r="11" spans="2:30" ht="26.25" thickBot="1">
      <c r="B11" s="696" t="s">
        <v>25</v>
      </c>
      <c r="C11" s="697"/>
      <c r="D11" s="697"/>
      <c r="E11" s="697"/>
      <c r="F11" s="697"/>
      <c r="G11" s="697"/>
      <c r="H11" s="697"/>
      <c r="I11" s="697"/>
      <c r="J11" s="697"/>
      <c r="K11" s="697"/>
      <c r="L11" s="697"/>
      <c r="M11" s="697"/>
      <c r="N11" s="697"/>
      <c r="O11" s="697"/>
      <c r="P11" s="697"/>
      <c r="Q11" s="697"/>
      <c r="R11" s="697"/>
      <c r="S11" s="697"/>
      <c r="T11" s="697"/>
      <c r="U11" s="697"/>
      <c r="V11" s="697"/>
      <c r="W11" s="697"/>
      <c r="X11" s="697"/>
      <c r="Y11" s="697"/>
      <c r="Z11" s="698"/>
      <c r="AA11" s="11"/>
      <c r="AB11" s="11"/>
      <c r="AC11" s="11"/>
      <c r="AD11" s="11"/>
    </row>
    <row r="12" spans="2:30" ht="27.75">
      <c r="B12" s="700" t="s">
        <v>26</v>
      </c>
      <c r="C12" s="701"/>
      <c r="D12" s="701"/>
      <c r="E12" s="701"/>
      <c r="F12" s="701"/>
      <c r="G12" s="701"/>
      <c r="H12" s="701"/>
      <c r="I12" s="701"/>
      <c r="J12" s="701"/>
      <c r="K12" s="701"/>
      <c r="L12" s="701"/>
      <c r="M12" s="701"/>
      <c r="N12" s="701"/>
      <c r="O12" s="701"/>
      <c r="P12" s="701"/>
      <c r="Q12" s="701"/>
      <c r="R12" s="701"/>
      <c r="S12" s="701"/>
      <c r="T12" s="701"/>
      <c r="U12" s="701"/>
      <c r="V12" s="701"/>
      <c r="W12" s="701"/>
      <c r="X12" s="701"/>
      <c r="Y12" s="701"/>
      <c r="Z12" s="702"/>
      <c r="AA12" s="11"/>
      <c r="AB12" s="11"/>
      <c r="AC12" s="11"/>
      <c r="AD12" s="11"/>
    </row>
    <row r="13" spans="2:30" ht="27.75">
      <c r="B13" s="703" t="s">
        <v>22</v>
      </c>
      <c r="C13" s="704"/>
      <c r="D13" s="704"/>
      <c r="E13" s="704"/>
      <c r="F13" s="704"/>
      <c r="G13" s="704"/>
      <c r="H13" s="704"/>
      <c r="I13" s="704"/>
      <c r="J13" s="704"/>
      <c r="K13" s="704"/>
      <c r="L13" s="704"/>
      <c r="M13" s="704"/>
      <c r="N13" s="704"/>
      <c r="O13" s="704"/>
      <c r="P13" s="704"/>
      <c r="Q13" s="704"/>
      <c r="R13" s="704"/>
      <c r="S13" s="704"/>
      <c r="T13" s="704"/>
      <c r="U13" s="704"/>
      <c r="V13" s="704"/>
      <c r="W13" s="704"/>
      <c r="X13" s="704"/>
      <c r="Y13" s="704"/>
      <c r="Z13" s="705"/>
      <c r="AA13" s="11"/>
      <c r="AB13" s="11"/>
      <c r="AC13" s="11"/>
      <c r="AD13" s="11"/>
    </row>
    <row r="14" spans="2:30" ht="27.75">
      <c r="B14" s="703" t="s">
        <v>314</v>
      </c>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05"/>
      <c r="AA14" s="14"/>
      <c r="AB14" s="14"/>
      <c r="AC14" s="14"/>
      <c r="AD14" s="14"/>
    </row>
    <row r="15" spans="2:30" ht="25.5">
      <c r="B15" s="706" t="s">
        <v>316</v>
      </c>
      <c r="C15" s="707"/>
      <c r="D15" s="707"/>
      <c r="E15" s="707"/>
      <c r="F15" s="707"/>
      <c r="G15" s="707"/>
      <c r="H15" s="707"/>
      <c r="I15" s="707"/>
      <c r="J15" s="707"/>
      <c r="K15" s="707"/>
      <c r="L15" s="707"/>
      <c r="M15" s="707"/>
      <c r="N15" s="707"/>
      <c r="O15" s="707"/>
      <c r="P15" s="707"/>
      <c r="Q15" s="707"/>
      <c r="R15" s="707"/>
      <c r="S15" s="707"/>
      <c r="T15" s="707"/>
      <c r="U15" s="707"/>
      <c r="V15" s="707"/>
      <c r="W15" s="707"/>
      <c r="X15" s="707"/>
      <c r="Y15" s="707"/>
      <c r="Z15" s="708"/>
      <c r="AA15" s="11"/>
      <c r="AB15" s="11"/>
      <c r="AC15" s="11"/>
      <c r="AD15" s="11"/>
    </row>
    <row r="16" spans="2:30" ht="26.25" thickBot="1">
      <c r="B16" s="696" t="s">
        <v>27</v>
      </c>
      <c r="C16" s="697"/>
      <c r="D16" s="697"/>
      <c r="E16" s="697"/>
      <c r="F16" s="697"/>
      <c r="G16" s="697"/>
      <c r="H16" s="697"/>
      <c r="I16" s="697"/>
      <c r="J16" s="697"/>
      <c r="K16" s="697"/>
      <c r="L16" s="697"/>
      <c r="M16" s="697"/>
      <c r="N16" s="697"/>
      <c r="O16" s="697"/>
      <c r="P16" s="697"/>
      <c r="Q16" s="697"/>
      <c r="R16" s="697"/>
      <c r="S16" s="697"/>
      <c r="T16" s="697"/>
      <c r="U16" s="697"/>
      <c r="V16" s="697"/>
      <c r="W16" s="697"/>
      <c r="X16" s="697"/>
      <c r="Y16" s="697"/>
      <c r="Z16" s="698"/>
      <c r="AA16" s="11"/>
      <c r="AB16" s="11"/>
      <c r="AC16" s="11"/>
      <c r="AD16" s="11"/>
    </row>
    <row r="17" spans="2:30">
      <c r="B17" s="348"/>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3"/>
      <c r="AA17" s="11"/>
      <c r="AB17" s="11"/>
      <c r="AC17" s="11"/>
      <c r="AD17" s="11"/>
    </row>
    <row r="18" spans="2:30">
      <c r="B18" s="710" t="s">
        <v>28</v>
      </c>
      <c r="C18" s="710"/>
      <c r="D18" s="710"/>
      <c r="E18" s="710"/>
      <c r="F18" s="710"/>
      <c r="G18" s="710"/>
      <c r="H18" s="710"/>
      <c r="I18" s="710"/>
      <c r="J18" s="710"/>
      <c r="K18" s="710"/>
      <c r="L18" s="710"/>
      <c r="M18" s="710"/>
      <c r="N18" s="710"/>
      <c r="O18" s="710"/>
      <c r="P18" s="710"/>
      <c r="Q18" s="710"/>
      <c r="R18" s="710"/>
      <c r="S18" s="710"/>
      <c r="T18" s="710"/>
      <c r="U18" s="710"/>
      <c r="V18" s="710"/>
      <c r="W18" s="710"/>
      <c r="X18" s="710"/>
      <c r="Y18" s="710"/>
      <c r="Z18" s="710"/>
      <c r="AA18" s="11"/>
      <c r="AB18" s="11"/>
      <c r="AC18" s="11"/>
      <c r="AD18" s="11"/>
    </row>
    <row r="19" spans="2:30">
      <c r="B19" s="709" t="s">
        <v>29</v>
      </c>
      <c r="C19" s="709"/>
      <c r="D19" s="709"/>
      <c r="E19" s="709"/>
      <c r="F19" s="709"/>
      <c r="G19" s="709"/>
      <c r="H19" s="709"/>
      <c r="I19" s="709"/>
      <c r="J19" s="709"/>
      <c r="K19" s="709"/>
      <c r="L19" s="709"/>
      <c r="M19" s="709"/>
      <c r="N19" s="709"/>
      <c r="O19" s="709"/>
      <c r="P19" s="709"/>
      <c r="Q19" s="709"/>
      <c r="R19" s="709"/>
      <c r="S19" s="709"/>
      <c r="T19" s="709"/>
      <c r="U19" s="709"/>
      <c r="V19" s="709"/>
      <c r="W19" s="709"/>
      <c r="X19" s="709"/>
      <c r="Y19" s="709"/>
      <c r="Z19" s="709"/>
      <c r="AA19" s="11"/>
      <c r="AB19" s="11"/>
      <c r="AC19" s="11"/>
      <c r="AD19" s="11"/>
    </row>
    <row r="20" spans="2:30">
      <c r="B20" s="709" t="s">
        <v>30</v>
      </c>
      <c r="C20" s="709"/>
      <c r="D20" s="709"/>
      <c r="E20" s="709"/>
      <c r="F20" s="709"/>
      <c r="G20" s="709"/>
      <c r="H20" s="709"/>
      <c r="I20" s="709"/>
      <c r="J20" s="709"/>
      <c r="K20" s="709"/>
      <c r="L20" s="709"/>
      <c r="M20" s="709"/>
      <c r="N20" s="709"/>
      <c r="O20" s="709"/>
      <c r="P20" s="709"/>
      <c r="Q20" s="709"/>
      <c r="R20" s="709"/>
      <c r="S20" s="709"/>
      <c r="T20" s="709"/>
      <c r="U20" s="709"/>
      <c r="V20" s="709"/>
      <c r="W20" s="709"/>
      <c r="X20" s="709"/>
      <c r="Y20" s="709"/>
      <c r="Z20" s="709"/>
      <c r="AA20" s="11"/>
      <c r="AB20" s="11"/>
      <c r="AC20" s="11"/>
      <c r="AD20" s="11"/>
    </row>
    <row r="21" spans="2:30">
      <c r="B21" s="709" t="s">
        <v>31</v>
      </c>
      <c r="C21" s="709"/>
      <c r="D21" s="709"/>
      <c r="E21" s="709"/>
      <c r="F21" s="709"/>
      <c r="G21" s="709"/>
      <c r="H21" s="709"/>
      <c r="I21" s="709"/>
      <c r="J21" s="709"/>
      <c r="K21" s="709"/>
      <c r="L21" s="709"/>
      <c r="M21" s="709"/>
      <c r="N21" s="709"/>
      <c r="O21" s="709"/>
      <c r="P21" s="709"/>
      <c r="Q21" s="709"/>
      <c r="R21" s="709"/>
      <c r="S21" s="709"/>
      <c r="T21" s="709"/>
      <c r="U21" s="709"/>
      <c r="V21" s="709"/>
      <c r="W21" s="709"/>
      <c r="X21" s="709"/>
      <c r="Y21" s="709"/>
      <c r="Z21" s="709"/>
      <c r="AA21" s="12"/>
      <c r="AB21" s="12"/>
      <c r="AC21" s="12"/>
      <c r="AD21" s="12"/>
    </row>
    <row r="22" spans="2:30">
      <c r="B22" s="709" t="s">
        <v>32</v>
      </c>
      <c r="C22" s="709"/>
      <c r="D22" s="709"/>
      <c r="E22" s="709"/>
      <c r="F22" s="709"/>
      <c r="G22" s="709"/>
      <c r="H22" s="709"/>
      <c r="I22" s="709"/>
      <c r="J22" s="709"/>
      <c r="K22" s="709"/>
      <c r="L22" s="709"/>
      <c r="M22" s="709"/>
      <c r="N22" s="709"/>
      <c r="O22" s="709"/>
      <c r="P22" s="709"/>
      <c r="Q22" s="709"/>
      <c r="R22" s="709"/>
      <c r="S22" s="709"/>
      <c r="T22" s="709"/>
      <c r="U22" s="709"/>
      <c r="V22" s="709"/>
      <c r="W22" s="709"/>
      <c r="X22" s="709"/>
      <c r="Y22" s="709"/>
      <c r="Z22" s="709"/>
      <c r="AA22" s="11"/>
      <c r="AB22" s="11"/>
      <c r="AC22" s="11"/>
      <c r="AD22" s="11"/>
    </row>
    <row r="23" spans="2:30">
      <c r="B23" s="709" t="s">
        <v>33</v>
      </c>
      <c r="C23" s="709"/>
      <c r="D23" s="709"/>
      <c r="E23" s="709"/>
      <c r="F23" s="709"/>
      <c r="G23" s="709"/>
      <c r="H23" s="709"/>
      <c r="I23" s="709"/>
      <c r="J23" s="709"/>
      <c r="K23" s="709"/>
      <c r="L23" s="709"/>
      <c r="M23" s="709"/>
      <c r="N23" s="709"/>
      <c r="O23" s="709"/>
      <c r="P23" s="709"/>
      <c r="Q23" s="709"/>
      <c r="R23" s="709"/>
      <c r="S23" s="709"/>
      <c r="T23" s="709"/>
      <c r="U23" s="709"/>
      <c r="V23" s="709"/>
      <c r="W23" s="709"/>
      <c r="X23" s="709"/>
      <c r="Y23" s="709"/>
      <c r="Z23" s="709"/>
      <c r="AA23" s="11"/>
      <c r="AB23" s="11"/>
      <c r="AC23" s="11"/>
      <c r="AD23" s="11"/>
    </row>
    <row r="24" spans="2:30">
      <c r="B24" s="709" t="s">
        <v>34</v>
      </c>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8"/>
      <c r="AB24" s="8"/>
      <c r="AC24" s="8"/>
      <c r="AD24" s="8"/>
    </row>
    <row r="25" spans="2:30">
      <c r="B25" s="709" t="s">
        <v>35</v>
      </c>
      <c r="C25" s="709"/>
      <c r="D25" s="709"/>
      <c r="E25" s="709"/>
      <c r="F25" s="709"/>
      <c r="G25" s="709"/>
      <c r="H25" s="709"/>
      <c r="I25" s="709"/>
      <c r="J25" s="709"/>
      <c r="K25" s="709"/>
      <c r="L25" s="709"/>
      <c r="M25" s="709"/>
      <c r="N25" s="709"/>
      <c r="O25" s="709"/>
      <c r="P25" s="709"/>
      <c r="Q25" s="709"/>
      <c r="R25" s="709"/>
      <c r="S25" s="709"/>
      <c r="T25" s="709"/>
      <c r="U25" s="709"/>
      <c r="V25" s="709"/>
      <c r="W25" s="709"/>
      <c r="X25" s="709"/>
      <c r="Y25" s="709"/>
      <c r="Z25" s="709"/>
      <c r="AA25" s="8"/>
      <c r="AB25" s="8"/>
      <c r="AC25" s="8"/>
      <c r="AD25" s="8"/>
    </row>
    <row r="26" spans="2:30">
      <c r="B26" s="709" t="s">
        <v>36</v>
      </c>
      <c r="C26" s="709"/>
      <c r="D26" s="709"/>
      <c r="E26" s="709"/>
      <c r="F26" s="709"/>
      <c r="G26" s="709"/>
      <c r="H26" s="709"/>
      <c r="I26" s="709"/>
      <c r="J26" s="709"/>
      <c r="K26" s="709"/>
      <c r="L26" s="709"/>
      <c r="M26" s="709"/>
      <c r="N26" s="709"/>
      <c r="O26" s="709"/>
      <c r="P26" s="709"/>
      <c r="Q26" s="709"/>
      <c r="R26" s="709"/>
      <c r="S26" s="709"/>
      <c r="T26" s="709"/>
      <c r="U26" s="709"/>
      <c r="V26" s="709"/>
      <c r="W26" s="709"/>
      <c r="X26" s="709"/>
      <c r="Y26" s="709"/>
      <c r="Z26" s="709"/>
      <c r="AA26" s="8"/>
      <c r="AB26" s="8"/>
      <c r="AC26" s="8"/>
      <c r="AD26" s="8"/>
    </row>
    <row r="27" spans="2:30">
      <c r="B27" s="709" t="s">
        <v>37</v>
      </c>
      <c r="C27" s="709"/>
      <c r="D27" s="709"/>
      <c r="E27" s="709"/>
      <c r="F27" s="709"/>
      <c r="G27" s="709"/>
      <c r="H27" s="709"/>
      <c r="I27" s="709"/>
      <c r="J27" s="709"/>
      <c r="K27" s="709"/>
      <c r="L27" s="709"/>
      <c r="M27" s="709"/>
      <c r="N27" s="709"/>
      <c r="O27" s="709"/>
      <c r="P27" s="709"/>
      <c r="Q27" s="709"/>
      <c r="R27" s="709"/>
      <c r="S27" s="709"/>
      <c r="T27" s="709"/>
      <c r="U27" s="709"/>
      <c r="V27" s="709"/>
      <c r="W27" s="709"/>
      <c r="X27" s="709"/>
      <c r="Y27" s="709"/>
      <c r="Z27" s="709"/>
      <c r="AA27" s="8"/>
      <c r="AB27" s="8"/>
      <c r="AC27" s="8"/>
      <c r="AD27" s="8"/>
    </row>
    <row r="28" spans="2:30">
      <c r="B28" s="711" t="s">
        <v>38</v>
      </c>
      <c r="C28" s="711"/>
      <c r="D28" s="711"/>
      <c r="E28" s="711"/>
      <c r="F28" s="711"/>
      <c r="G28" s="711"/>
      <c r="H28" s="711"/>
      <c r="I28" s="711"/>
      <c r="J28" s="711"/>
      <c r="K28" s="711"/>
      <c r="L28" s="711"/>
      <c r="M28" s="711"/>
      <c r="N28" s="711"/>
      <c r="O28" s="711"/>
      <c r="P28" s="711"/>
      <c r="Q28" s="711"/>
      <c r="R28" s="711"/>
      <c r="S28" s="711"/>
      <c r="T28" s="711"/>
      <c r="U28" s="711"/>
      <c r="V28" s="711"/>
      <c r="W28" s="711"/>
      <c r="X28" s="711"/>
      <c r="Y28" s="711"/>
      <c r="Z28" s="711"/>
      <c r="AA28" s="6"/>
      <c r="AB28" s="6"/>
      <c r="AC28" s="6"/>
      <c r="AD28" s="6"/>
    </row>
    <row r="29" spans="2:30">
      <c r="B29" s="711" t="s">
        <v>39</v>
      </c>
      <c r="C29" s="711"/>
      <c r="D29" s="711"/>
      <c r="E29" s="711"/>
      <c r="F29" s="711"/>
      <c r="G29" s="711"/>
      <c r="H29" s="711"/>
      <c r="I29" s="711"/>
      <c r="J29" s="711"/>
      <c r="K29" s="711"/>
      <c r="L29" s="711"/>
      <c r="M29" s="711"/>
      <c r="N29" s="711"/>
      <c r="O29" s="711"/>
      <c r="P29" s="711"/>
      <c r="Q29" s="711"/>
      <c r="R29" s="711"/>
      <c r="S29" s="711"/>
      <c r="T29" s="711"/>
      <c r="U29" s="711"/>
      <c r="V29" s="711"/>
      <c r="W29" s="711"/>
      <c r="X29" s="711"/>
      <c r="Y29" s="711"/>
      <c r="Z29" s="711"/>
      <c r="AA29" s="9"/>
      <c r="AB29" s="9"/>
      <c r="AC29" s="9"/>
      <c r="AD29" s="9"/>
    </row>
    <row r="30" spans="2:30">
      <c r="B30" s="711" t="s">
        <v>40</v>
      </c>
      <c r="C30" s="711"/>
      <c r="D30" s="711"/>
      <c r="E30" s="711"/>
      <c r="F30" s="711"/>
      <c r="G30" s="711"/>
      <c r="H30" s="711"/>
      <c r="I30" s="711"/>
      <c r="J30" s="711"/>
      <c r="K30" s="711"/>
      <c r="L30" s="711"/>
      <c r="M30" s="711"/>
      <c r="N30" s="711"/>
      <c r="O30" s="711"/>
      <c r="P30" s="711"/>
      <c r="Q30" s="711"/>
      <c r="R30" s="711"/>
      <c r="S30" s="711"/>
      <c r="T30" s="711"/>
      <c r="U30" s="711"/>
      <c r="V30" s="711"/>
      <c r="W30" s="711"/>
      <c r="X30" s="711"/>
      <c r="Y30" s="711"/>
      <c r="Z30" s="711"/>
      <c r="AA30" s="9"/>
      <c r="AB30" s="9"/>
      <c r="AC30" s="9"/>
      <c r="AD30" s="9"/>
    </row>
    <row r="31" spans="2:30">
      <c r="B31" s="43"/>
      <c r="C31" s="43"/>
      <c r="D31" s="43"/>
      <c r="E31" s="43"/>
      <c r="F31" s="43"/>
      <c r="G31" s="43"/>
      <c r="H31" s="43"/>
      <c r="I31" s="43"/>
      <c r="J31" s="43"/>
      <c r="K31" s="43"/>
      <c r="L31" s="43"/>
      <c r="M31" s="43"/>
      <c r="N31" s="43"/>
      <c r="O31" s="43"/>
      <c r="P31" s="43"/>
      <c r="Q31" s="43"/>
      <c r="R31" s="43"/>
      <c r="S31" s="43"/>
      <c r="T31" s="43"/>
      <c r="U31" s="43"/>
      <c r="V31" s="43"/>
      <c r="W31" s="43"/>
      <c r="X31" s="43"/>
      <c r="Y31" s="43"/>
      <c r="Z31" s="43"/>
    </row>
    <row r="32" spans="2:30">
      <c r="B32" s="43"/>
      <c r="C32" s="43"/>
      <c r="D32" s="43"/>
      <c r="E32" s="43"/>
      <c r="F32" s="43"/>
      <c r="G32" s="43"/>
      <c r="H32" s="43"/>
      <c r="I32" s="43"/>
      <c r="J32" s="43"/>
      <c r="K32" s="43"/>
      <c r="L32" s="43"/>
      <c r="M32" s="43"/>
      <c r="N32" s="43"/>
      <c r="O32" s="43"/>
      <c r="P32" s="43"/>
      <c r="Q32" s="43"/>
      <c r="R32" s="43"/>
      <c r="S32" s="43"/>
      <c r="T32" s="43"/>
      <c r="U32" s="43"/>
      <c r="V32" s="43"/>
      <c r="W32" s="43"/>
      <c r="X32" s="43"/>
      <c r="Y32" s="43"/>
      <c r="Z32" s="43"/>
    </row>
    <row r="33" spans="2:30">
      <c r="B33" s="43"/>
      <c r="C33" s="43"/>
      <c r="D33" s="43"/>
      <c r="E33" s="43"/>
      <c r="F33" s="43"/>
      <c r="G33" s="43"/>
      <c r="H33" s="43"/>
      <c r="I33" s="43"/>
      <c r="J33" s="43"/>
      <c r="K33" s="43"/>
      <c r="L33" s="43"/>
      <c r="M33" s="43"/>
      <c r="N33" s="43"/>
      <c r="O33" s="43"/>
      <c r="P33" s="43"/>
      <c r="Q33" s="43"/>
      <c r="R33" s="43"/>
      <c r="S33" s="43"/>
      <c r="T33" s="43"/>
      <c r="U33" s="43"/>
      <c r="V33" s="43"/>
      <c r="W33" s="43"/>
      <c r="X33" s="43"/>
      <c r="Y33" s="43"/>
      <c r="Z33" s="43"/>
    </row>
    <row r="34" spans="2:30">
      <c r="B34" s="43"/>
      <c r="C34" s="43"/>
      <c r="D34" s="43"/>
      <c r="E34" s="43"/>
      <c r="F34" s="43"/>
      <c r="G34" s="43"/>
      <c r="H34" s="43"/>
      <c r="I34" s="43"/>
      <c r="J34" s="43"/>
      <c r="K34" s="43"/>
      <c r="L34" s="43"/>
      <c r="M34" s="43"/>
      <c r="N34" s="43"/>
      <c r="O34" s="43"/>
      <c r="P34" s="43"/>
      <c r="Q34" s="43"/>
      <c r="R34" s="43"/>
      <c r="S34" s="43"/>
      <c r="T34" s="43"/>
      <c r="U34" s="43"/>
      <c r="V34" s="43"/>
      <c r="W34" s="43"/>
      <c r="X34" s="43"/>
      <c r="Y34" s="43"/>
      <c r="Z34" s="43"/>
    </row>
    <row r="35" spans="2:30" ht="16.5">
      <c r="B35" s="617" t="s">
        <v>42</v>
      </c>
      <c r="C35" s="617"/>
      <c r="D35" s="617"/>
      <c r="E35" s="617"/>
      <c r="F35" s="617"/>
      <c r="G35" s="617"/>
      <c r="H35" s="617"/>
      <c r="I35" s="617"/>
      <c r="J35" s="617"/>
      <c r="K35" s="617"/>
      <c r="L35" s="617"/>
      <c r="M35" s="617"/>
      <c r="N35" s="617"/>
      <c r="O35" s="617"/>
      <c r="P35" s="617"/>
      <c r="Q35" s="617"/>
      <c r="R35" s="617"/>
      <c r="S35" s="617"/>
      <c r="T35" s="617"/>
      <c r="U35" s="617"/>
      <c r="V35" s="617"/>
      <c r="W35" s="617"/>
      <c r="X35" s="617"/>
      <c r="Y35" s="617"/>
      <c r="Z35" s="617"/>
      <c r="AA35" s="7"/>
      <c r="AB35" s="7"/>
      <c r="AC35" s="7"/>
      <c r="AD35" s="7"/>
    </row>
  </sheetData>
  <sheetProtection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20F2C-9592-4C94-9105-29EC6AC24E15}">
  <sheetPr codeName="Sheet3">
    <tabColor rgb="FFFFC000"/>
    <outlinePr applyStyles="1" summaryBelow="0"/>
  </sheetPr>
  <dimension ref="A1:CK8"/>
  <sheetViews>
    <sheetView view="pageBreakPreview" zoomScaleNormal="100" zoomScaleSheetLayoutView="100" workbookViewId="0">
      <selection activeCell="AL1" sqref="AL1:AY1048576"/>
    </sheetView>
  </sheetViews>
  <sheetFormatPr defaultRowHeight="15.75"/>
  <cols>
    <col min="1" max="1" width="1.5703125" customWidth="1"/>
    <col min="2" max="37" width="3.5703125" style="3" customWidth="1"/>
    <col min="38" max="38" width="6" style="25" hidden="1" customWidth="1"/>
    <col min="39" max="42" width="9.140625" style="26" hidden="1" customWidth="1"/>
    <col min="43" max="43" width="11.42578125" style="26" hidden="1" customWidth="1"/>
    <col min="44" max="44" width="9.42578125" style="26" hidden="1" customWidth="1"/>
    <col min="45" max="45" width="9.5703125" style="26" hidden="1" customWidth="1"/>
    <col min="46" max="46" width="9.28515625" style="26" hidden="1" customWidth="1"/>
    <col min="47" max="47" width="14" style="26" hidden="1" customWidth="1"/>
    <col min="48" max="48" width="9.7109375" style="26" hidden="1" customWidth="1"/>
    <col min="49" max="49" width="9.140625" style="26" hidden="1" customWidth="1"/>
    <col min="50" max="50" width="10.28515625" style="26" hidden="1" customWidth="1"/>
    <col min="51" max="51" width="74.7109375" style="26" hidden="1" customWidth="1"/>
    <col min="52" max="52" width="9.140625" customWidth="1"/>
    <col min="53" max="53" width="73" customWidth="1"/>
    <col min="54" max="89" width="3.5703125" style="25" hidden="1" customWidth="1"/>
  </cols>
  <sheetData>
    <row r="1" spans="1:89" ht="16.5">
      <c r="A1" s="26"/>
      <c r="B1" s="712" t="s">
        <v>309</v>
      </c>
      <c r="C1" s="713"/>
      <c r="D1" s="713"/>
      <c r="E1" s="713"/>
      <c r="F1" s="713"/>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4"/>
      <c r="AL1" s="35"/>
      <c r="AN1" s="36" t="s">
        <v>136</v>
      </c>
      <c r="AP1" s="36" t="s">
        <v>137</v>
      </c>
      <c r="AY1" s="337" t="str">
        <f>IF(OR(BC12,BG12,BK12,BO12,BS12,BC15,BG15,BK15,BO15,BS15,COUNTIF(BB1:BB139,TRUE)),"《"&amp;B1&amp;"》","")</f>
        <v/>
      </c>
      <c r="BB1" s="727" t="s">
        <v>101</v>
      </c>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9"/>
    </row>
    <row r="2" spans="1:89">
      <c r="B2" s="715" t="s">
        <v>105</v>
      </c>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716"/>
      <c r="AJ2" s="716"/>
      <c r="AK2" s="717"/>
      <c r="AL2" s="37" t="s">
        <v>102</v>
      </c>
      <c r="AM2" s="37" t="s">
        <v>106</v>
      </c>
      <c r="AN2" s="37" t="s">
        <v>138</v>
      </c>
      <c r="AO2" s="38" t="s">
        <v>139</v>
      </c>
      <c r="AP2" s="37" t="s">
        <v>140</v>
      </c>
      <c r="AQ2" s="37" t="s">
        <v>107</v>
      </c>
      <c r="AR2" s="37" t="s">
        <v>141</v>
      </c>
      <c r="AS2" s="37" t="s">
        <v>142</v>
      </c>
      <c r="AT2" s="37" t="s">
        <v>106</v>
      </c>
      <c r="AU2" s="34"/>
      <c r="AV2" s="34"/>
      <c r="AY2" s="89" t="str" cm="1">
        <f t="array" ref="AY2">IF(AY1&lt;&gt;"",LOOKUP(2,1/(AT3:AT1003&lt;&gt;""),AT3:AT1003),"")</f>
        <v/>
      </c>
      <c r="BB2" s="730" t="s">
        <v>105</v>
      </c>
      <c r="BC2" s="731"/>
      <c r="BD2" s="731"/>
      <c r="BE2" s="731"/>
      <c r="BF2" s="731"/>
      <c r="BG2" s="731"/>
      <c r="BH2" s="731"/>
      <c r="BI2" s="731"/>
      <c r="BJ2" s="731"/>
      <c r="BK2" s="731"/>
      <c r="BL2" s="731"/>
      <c r="BM2" s="731"/>
      <c r="BN2" s="731"/>
      <c r="BO2" s="731"/>
      <c r="BP2" s="731"/>
      <c r="BQ2" s="731"/>
      <c r="BR2" s="731"/>
      <c r="BS2" s="731"/>
      <c r="BT2" s="731"/>
      <c r="BU2" s="731"/>
      <c r="BV2" s="731"/>
      <c r="BW2" s="731"/>
      <c r="BX2" s="731"/>
      <c r="BY2" s="731"/>
      <c r="BZ2" s="731"/>
      <c r="CA2" s="731"/>
      <c r="CB2" s="731"/>
      <c r="CC2" s="731"/>
      <c r="CD2" s="731"/>
      <c r="CE2" s="731"/>
      <c r="CF2" s="731"/>
      <c r="CG2" s="731"/>
      <c r="CH2" s="731"/>
      <c r="CI2" s="731"/>
      <c r="CJ2" s="731"/>
      <c r="CK2" s="732"/>
    </row>
    <row r="3" spans="1:89">
      <c r="B3" s="718" t="s">
        <v>144</v>
      </c>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719"/>
      <c r="AK3" s="93">
        <f>COUNTIF(B4:B4,TRUE)</f>
        <v>0</v>
      </c>
      <c r="AL3" s="18">
        <v>1</v>
      </c>
      <c r="AM3" s="26" t="str">
        <f>B3</f>
        <v>(1) 其他測項Others item (未在列表請自行填寫) :</v>
      </c>
      <c r="AN3" s="26" t="b">
        <f>OR(B4:B10)</f>
        <v>0</v>
      </c>
      <c r="AO3" s="26" t="s">
        <v>103</v>
      </c>
      <c r="AP3" s="26" t="b">
        <f>TRUE</f>
        <v>1</v>
      </c>
      <c r="AQ3" s="39" t="b">
        <f>AND($AN3,$AP3)</f>
        <v>0</v>
      </c>
      <c r="AR3" s="39" t="b">
        <f>IF($AN3=TRUE,$AP3&lt;&gt;TRUE)</f>
        <v>0</v>
      </c>
      <c r="AT3" s="26" t="str">
        <f>IF(AQ3=TRUE,
    IF(AL3=3,
        IF(AM3="", "", "        "&amp;REPT("-", LEN(AO3) - LEN(SUBSTITUTE(AO3, "-", "")))&amp;AM3&amp;CHAR(10)),
        IF(AL3=1, ""&amp;AM3&amp;CHAR(10),
           IF(AL3=2, "      █"&amp;AM3&amp;CHAR(10), AM3&amp;CHAR(10))
        )
    )&amp;AS3,
    "")</f>
        <v/>
      </c>
      <c r="AV3" s="25"/>
      <c r="AY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B3" s="733" t="s">
        <v>104</v>
      </c>
      <c r="BC3" s="733"/>
      <c r="BD3" s="733"/>
      <c r="BE3" s="733"/>
      <c r="BF3" s="733"/>
      <c r="BG3" s="733"/>
      <c r="BH3" s="733"/>
      <c r="BI3" s="733"/>
      <c r="BJ3" s="733"/>
      <c r="BK3" s="733"/>
      <c r="BL3" s="733"/>
      <c r="BM3" s="733"/>
      <c r="BN3" s="733"/>
      <c r="BO3" s="733"/>
      <c r="BP3" s="733"/>
      <c r="BQ3" s="733"/>
      <c r="BR3" s="733"/>
      <c r="BS3" s="733"/>
      <c r="BT3" s="733"/>
      <c r="BU3" s="733"/>
      <c r="BV3" s="733"/>
      <c r="BW3" s="733"/>
      <c r="BX3" s="733"/>
      <c r="BY3" s="733"/>
      <c r="BZ3" s="733"/>
      <c r="CA3" s="733"/>
      <c r="CB3" s="733"/>
      <c r="CC3" s="733"/>
      <c r="CD3" s="733"/>
      <c r="CE3" s="733"/>
      <c r="CF3" s="733"/>
      <c r="CG3" s="733"/>
      <c r="CH3" s="733"/>
      <c r="CI3" s="733"/>
      <c r="CJ3" s="733"/>
      <c r="CK3" s="18">
        <f>COUNTIF(BB4:BB4,TRUE)</f>
        <v>0</v>
      </c>
    </row>
    <row r="4" spans="1:89" ht="129.75" customHeight="1" thickBot="1">
      <c r="B4" s="94" t="b">
        <f>$BB$4</f>
        <v>0</v>
      </c>
      <c r="C4" s="720"/>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2"/>
      <c r="AL4" s="26">
        <v>2</v>
      </c>
      <c r="AM4" s="40" t="str">
        <f>IF(B4,C4,"")</f>
        <v/>
      </c>
      <c r="AN4" s="40" t="b">
        <f>B4</f>
        <v>0</v>
      </c>
      <c r="AO4" s="40" t="s">
        <v>143</v>
      </c>
      <c r="AP4" s="40" t="b">
        <f>AND(B4,C4&lt;&gt;"")</f>
        <v>0</v>
      </c>
      <c r="AQ4" s="39" t="b">
        <f t="shared" ref="AQ4" si="0">AND($AN4,$AP4)</f>
        <v>0</v>
      </c>
      <c r="AR4" s="39" t="b">
        <f t="shared" ref="AR4" si="1">IF($AN4=TRUE,$AP4&lt;&gt;TRUE)</f>
        <v>0</v>
      </c>
      <c r="AT4" s="26" t="str">
        <f>AT3&amp;IF(AQ4=TRUE,
    IF(AL4=3,
        IF(AM4="", "", "        "&amp;REPT("-", LEN(AO4) - LEN(SUBSTITUTE(AO4, "-", "")))&amp;AM4&amp;CHAR(10)),
        IF(AL4=1, ""&amp;AM4&amp;CHAR(10),
           IF(AL4=2, "      █"&amp;AM4&amp;CHAR(10), AM4&amp;CHAR(10))
        )
    )&amp;AS4,
    "")</f>
        <v/>
      </c>
      <c r="AV4" s="25"/>
      <c r="AY4" s="41"/>
      <c r="BB4" s="19" t="b">
        <v>0</v>
      </c>
      <c r="BC4" s="734"/>
      <c r="BD4" s="734"/>
      <c r="BE4" s="734"/>
      <c r="BF4" s="734"/>
      <c r="BG4" s="734"/>
      <c r="BH4" s="734"/>
      <c r="BI4" s="734"/>
      <c r="BJ4" s="734"/>
      <c r="BK4" s="734"/>
      <c r="BL4" s="734"/>
      <c r="BM4" s="734"/>
      <c r="BN4" s="734"/>
      <c r="BO4" s="734"/>
      <c r="BP4" s="734"/>
      <c r="BQ4" s="734"/>
      <c r="BR4" s="734"/>
      <c r="BS4" s="734"/>
      <c r="BT4" s="734"/>
      <c r="BU4" s="734"/>
      <c r="BV4" s="734"/>
      <c r="BW4" s="734"/>
      <c r="BX4" s="734"/>
      <c r="BY4" s="734"/>
      <c r="BZ4" s="734"/>
      <c r="CA4" s="734"/>
      <c r="CB4" s="734"/>
      <c r="CC4" s="734"/>
      <c r="CD4" s="734"/>
      <c r="CE4" s="734"/>
      <c r="CF4" s="734"/>
      <c r="CG4" s="734"/>
      <c r="CH4" s="734"/>
      <c r="CI4" s="734"/>
      <c r="CJ4" s="734"/>
      <c r="CK4" s="734"/>
    </row>
    <row r="5" spans="1:89">
      <c r="A5" s="88"/>
      <c r="B5" s="9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91"/>
      <c r="AL5" s="33"/>
      <c r="AR5" s="42"/>
      <c r="AV5" s="25"/>
      <c r="BB5" s="723" t="s">
        <v>96</v>
      </c>
      <c r="BC5" s="724"/>
      <c r="BD5" s="724"/>
      <c r="BE5" s="724"/>
      <c r="BF5" s="724"/>
      <c r="BG5" s="724"/>
      <c r="BH5" s="724"/>
      <c r="BI5" s="724"/>
      <c r="BJ5" s="724"/>
      <c r="BK5" s="724"/>
      <c r="BL5" s="724"/>
      <c r="BM5" s="724"/>
      <c r="BN5" s="724"/>
      <c r="BO5" s="724"/>
      <c r="BP5" s="724"/>
      <c r="BQ5" s="724"/>
      <c r="BR5" s="724"/>
      <c r="BS5" s="724"/>
      <c r="BT5" s="724"/>
      <c r="BU5" s="724"/>
      <c r="BV5" s="724"/>
      <c r="BW5" s="724"/>
      <c r="BX5" s="724"/>
      <c r="BY5" s="724"/>
      <c r="BZ5" s="724"/>
      <c r="CA5" s="724"/>
      <c r="CB5" s="724"/>
      <c r="CC5" s="724"/>
      <c r="CD5" s="724"/>
      <c r="CE5" s="724"/>
      <c r="CF5" s="724"/>
      <c r="CG5" s="724"/>
      <c r="CH5" s="724"/>
      <c r="CI5" s="724"/>
      <c r="CJ5" s="724"/>
      <c r="CK5" s="735"/>
    </row>
    <row r="6" spans="1:89" ht="15.75" customHeight="1">
      <c r="A6" s="88"/>
      <c r="B6" s="91"/>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91"/>
      <c r="AL6" s="20"/>
      <c r="AV6" s="25"/>
      <c r="BB6" s="723" t="s">
        <v>97</v>
      </c>
      <c r="BC6" s="724"/>
      <c r="BD6" s="724"/>
      <c r="BE6" s="724"/>
      <c r="BF6" s="724">
        <v>4.0999999999999996</v>
      </c>
      <c r="BG6" s="724"/>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1"/>
    </row>
    <row r="7" spans="1:89" ht="15.75" customHeight="1" thickBot="1">
      <c r="A7" s="88"/>
      <c r="B7" s="91"/>
      <c r="C7" s="91"/>
      <c r="D7" s="91"/>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2"/>
      <c r="AV7" s="25"/>
      <c r="BB7" s="725" t="s">
        <v>98</v>
      </c>
      <c r="BC7" s="726"/>
      <c r="BD7" s="726"/>
      <c r="BE7" s="726"/>
      <c r="BF7" s="726"/>
      <c r="BG7" s="726"/>
      <c r="BH7" s="726" t="s">
        <v>99</v>
      </c>
      <c r="BI7" s="726"/>
      <c r="BJ7" s="726"/>
      <c r="BK7" s="726"/>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3"/>
    </row>
    <row r="8" spans="1:89">
      <c r="B8" s="91"/>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20"/>
      <c r="AV8" s="25"/>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row>
  </sheetData>
  <sheetProtection formatCells="0" formatRows="0" selectLockedCells="1"/>
  <mergeCells count="13">
    <mergeCell ref="BF6:BG6"/>
    <mergeCell ref="BB7:BG7"/>
    <mergeCell ref="BH7:BK7"/>
    <mergeCell ref="BB1:CK1"/>
    <mergeCell ref="BB2:CK2"/>
    <mergeCell ref="BB3:CJ3"/>
    <mergeCell ref="BC4:CK4"/>
    <mergeCell ref="BB5:CK5"/>
    <mergeCell ref="B1:AK1"/>
    <mergeCell ref="B2:AK2"/>
    <mergeCell ref="B3:AJ3"/>
    <mergeCell ref="C4:AK4"/>
    <mergeCell ref="BB6:BE6"/>
  </mergeCells>
  <phoneticPr fontId="10" type="noConversion"/>
  <conditionalFormatting sqref="B3">
    <cfRule type="expression" dxfId="30" priority="109">
      <formula>$AK3</formula>
    </cfRule>
  </conditionalFormatting>
  <conditionalFormatting sqref="B3:AS4 AU3:AX3 AU4:AY4 B5:AY150">
    <cfRule type="expression" dxfId="29" priority="32">
      <formula>OR($AL3=2,$AL3=3,$AL3=1)</formula>
    </cfRule>
  </conditionalFormatting>
  <conditionalFormatting sqref="C4">
    <cfRule type="expression" dxfId="28" priority="110" stopIfTrue="1">
      <formula>B4=TRUE</formula>
    </cfRule>
  </conditionalFormatting>
  <conditionalFormatting sqref="AK3">
    <cfRule type="expression" dxfId="27" priority="108">
      <formula>$AK3</formula>
    </cfRule>
  </conditionalFormatting>
  <conditionalFormatting sqref="AL3">
    <cfRule type="expression" dxfId="26" priority="31">
      <formula>$AK3</formula>
    </cfRule>
  </conditionalFormatting>
  <conditionalFormatting sqref="AL4:AS4">
    <cfRule type="expression" dxfId="25" priority="25">
      <formula>OR($AL4=2,$AL4=3,$AL4=1)</formula>
    </cfRule>
    <cfRule type="expression" dxfId="24" priority="26">
      <formula>OR($AL4=3)</formula>
    </cfRule>
  </conditionalFormatting>
  <conditionalFormatting sqref="AL1:AT2">
    <cfRule type="expression" dxfId="23" priority="38">
      <formula>OR($AL1=2,$AL1=3,$AL1=1)</formula>
    </cfRule>
    <cfRule type="expression" dxfId="22" priority="39">
      <formula>OR($AL1=3)</formula>
    </cfRule>
    <cfRule type="expression" dxfId="21" priority="44">
      <formula>OR($AL1=2,$AL1=3,$AL1=1)</formula>
    </cfRule>
    <cfRule type="expression" dxfId="20" priority="45">
      <formula>OR($AL1=3)</formula>
    </cfRule>
  </conditionalFormatting>
  <conditionalFormatting sqref="AL2:AT2">
    <cfRule type="expression" dxfId="19" priority="42">
      <formula>OR($AL2=2,$AL2=3,$AL2=1)</formula>
    </cfRule>
    <cfRule type="expression" dxfId="18" priority="43">
      <formula>OR($AL2=3)</formula>
    </cfRule>
  </conditionalFormatting>
  <conditionalFormatting sqref="AM1:AS1">
    <cfRule type="expression" dxfId="17" priority="40">
      <formula>OR($AL1=2,$AL1=3,$AL1=1)</formula>
    </cfRule>
    <cfRule type="expression" dxfId="16" priority="41">
      <formula>OR($AL1=3)</formula>
    </cfRule>
  </conditionalFormatting>
  <conditionalFormatting sqref="AQ4:AR4">
    <cfRule type="expression" dxfId="15" priority="21">
      <formula>OR($AL4=2,$AL4=3,$AL4=1)</formula>
    </cfRule>
    <cfRule type="expression" dxfId="14" priority="22">
      <formula>OR($AL4=3)</formula>
    </cfRule>
  </conditionalFormatting>
  <conditionalFormatting sqref="AT3:AT4">
    <cfRule type="expression" dxfId="13" priority="11">
      <formula>OR($AL3=2,$AL3=3,$AL3=1)</formula>
    </cfRule>
    <cfRule type="expression" dxfId="12" priority="12">
      <formula>OR($AL3=3)</formula>
    </cfRule>
    <cfRule type="expression" dxfId="11" priority="13">
      <formula>OR($AL3=2,$AL3=3,$AL3=1)</formula>
    </cfRule>
    <cfRule type="expression" dxfId="10" priority="14">
      <formula>OR($AL3=3)</formula>
    </cfRule>
    <cfRule type="expression" dxfId="9" priority="15">
      <formula>OR($AL3=2,$AL3=3,$AL3=1)</formula>
    </cfRule>
    <cfRule type="expression" dxfId="8" priority="16">
      <formula>OR($AL3=3)</formula>
    </cfRule>
  </conditionalFormatting>
  <conditionalFormatting sqref="AU3:AX3 B3:AS4 AU4:AY4 B5:AY150">
    <cfRule type="expression" dxfId="7" priority="33">
      <formula>OR($AL3=3)</formula>
    </cfRule>
  </conditionalFormatting>
  <conditionalFormatting sqref="AY1:AY2">
    <cfRule type="expression" dxfId="6" priority="5">
      <formula>OR($AL1=2,$AL1=3,$AL1=1)</formula>
    </cfRule>
    <cfRule type="expression" dxfId="5" priority="6">
      <formula>OR($AL1=3)</formula>
    </cfRule>
    <cfRule type="expression" dxfId="4" priority="9">
      <formula>OR($AL1=2,$AL1=3,$AL1=1)</formula>
    </cfRule>
    <cfRule type="expression" dxfId="3" priority="10">
      <formula>OR($AL1=3)</formula>
    </cfRule>
  </conditionalFormatting>
  <conditionalFormatting sqref="BB3">
    <cfRule type="expression" dxfId="2" priority="48">
      <formula>$AK3</formula>
    </cfRule>
  </conditionalFormatting>
  <conditionalFormatting sqref="BC4">
    <cfRule type="expression" dxfId="1" priority="93" stopIfTrue="1">
      <formula>AND($AR4=TRUE, ISNUMBER(SEARCH("*", $AT4)), $C$4="")</formula>
    </cfRule>
  </conditionalFormatting>
  <conditionalFormatting sqref="CK3">
    <cfRule type="expression" dxfId="0" priority="47">
      <formula>$AK3</formula>
    </cfRule>
  </conditionalFormatting>
  <pageMargins left="0.11811023622047245" right="0.11811023622047245" top="0.98425196850393704" bottom="0.78740157480314965" header="0" footer="0.51181102362204722"/>
  <pageSetup paperSize="9" scale="85" orientation="portrait" r:id="rId1"/>
  <headerFooter>
    <oddHeader>&amp;L&amp;G&amp;C&amp;"微軟正黑體,Bold"&amp;14台灣檢驗科技股份有限公司-健康產業服務&amp;11
&amp;"Arial Unicode MS,Bold"&amp;10SGS Taiwan Ltd. - Health Industry Services&amp;"微軟正黑體,Bold"&amp;11
&amp;14超微量工業安全實驗室委託試驗申請書&amp;11
&amp;"Arial Unicode MS,Bold"&amp;10Ultra Trace and Industrial Safety Hygiene Laboratory Application Form</oddHeader>
  </headerFooter>
  <drawing r:id="rId2"/>
  <legacyDrawing r:id="rId3"/>
  <legacyDrawingHF r:id="rId4"/>
  <controls>
    <mc:AlternateContent xmlns:mc="http://schemas.openxmlformats.org/markup-compatibility/2006">
      <mc:Choice Requires="x14">
        <control shapeId="10591" r:id="rId5" name="CommandButton1">
          <controlPr defaultSize="0" autoLine="0" r:id="rId6">
            <anchor moveWithCells="1">
              <from>
                <xdr:col>2</xdr:col>
                <xdr:colOff>47625</xdr:colOff>
                <xdr:row>4</xdr:row>
                <xdr:rowOff>114300</xdr:rowOff>
              </from>
              <to>
                <xdr:col>11</xdr:col>
                <xdr:colOff>57150</xdr:colOff>
                <xdr:row>7</xdr:row>
                <xdr:rowOff>66675</xdr:rowOff>
              </to>
            </anchor>
          </controlPr>
        </control>
      </mc:Choice>
      <mc:Fallback>
        <control shapeId="10591" r:id="rId5" name="CommandButton1"/>
      </mc:Fallback>
    </mc:AlternateContent>
    <mc:AlternateContent xmlns:mc="http://schemas.openxmlformats.org/markup-compatibility/2006">
      <mc:Choice Requires="x14">
        <control shapeId="10241" r:id="rId7" name="Button 1">
          <controlPr defaultSize="0" print="0" autoFill="0" autoPict="0" macro="[0]!新增核取方塊">
            <anchor moveWithCells="1" sizeWithCells="1">
              <from>
                <xdr:col>40</xdr:col>
                <xdr:colOff>542925</xdr:colOff>
                <xdr:row>8</xdr:row>
                <xdr:rowOff>28575</xdr:rowOff>
              </from>
              <to>
                <xdr:col>42</xdr:col>
                <xdr:colOff>228600</xdr:colOff>
                <xdr:row>9</xdr:row>
                <xdr:rowOff>76200</xdr:rowOff>
              </to>
            </anchor>
          </controlPr>
        </control>
      </mc:Choice>
    </mc:AlternateContent>
    <mc:AlternateContent xmlns:mc="http://schemas.openxmlformats.org/markup-compatibility/2006">
      <mc:Choice Requires="x14">
        <control shapeId="10417" r:id="rId8" name="Button 177">
          <controlPr locked="0" defaultSize="0" print="0" autoFill="0" autoPict="0" macro="[0]!ExtractAndPastePrices">
            <anchor moveWithCells="1" sizeWithCells="1">
              <from>
                <xdr:col>40</xdr:col>
                <xdr:colOff>561975</xdr:colOff>
                <xdr:row>11</xdr:row>
                <xdr:rowOff>95250</xdr:rowOff>
              </from>
              <to>
                <xdr:col>42</xdr:col>
                <xdr:colOff>238125</xdr:colOff>
                <xdr:row>12</xdr:row>
                <xdr:rowOff>142875</xdr:rowOff>
              </to>
            </anchor>
          </controlPr>
        </control>
      </mc:Choice>
    </mc:AlternateContent>
    <mc:AlternateContent xmlns:mc="http://schemas.openxmlformats.org/markup-compatibility/2006">
      <mc:Choice Requires="x14">
        <control shapeId="10510" r:id="rId9" name="Button 270">
          <controlPr locked="0" defaultSize="0" print="0" autoFill="0" autoPict="0" macro="[0]!ApplyConditionalFormattingBasedOnARAndATColumns">
            <anchor moveWithCells="1" sizeWithCells="1">
              <from>
                <xdr:col>40</xdr:col>
                <xdr:colOff>552450</xdr:colOff>
                <xdr:row>4</xdr:row>
                <xdr:rowOff>161925</xdr:rowOff>
              </from>
              <to>
                <xdr:col>42</xdr:col>
                <xdr:colOff>228600</xdr:colOff>
                <xdr:row>6</xdr:row>
                <xdr:rowOff>9525</xdr:rowOff>
              </to>
            </anchor>
          </controlPr>
        </control>
      </mc:Choice>
    </mc:AlternateContent>
    <mc:AlternateContent xmlns:mc="http://schemas.openxmlformats.org/markup-compatibility/2006">
      <mc:Choice Requires="x14">
        <control shapeId="10511" r:id="rId10" name="Button 271">
          <controlPr defaultSize="0" print="0" autoFill="0" autoPict="0" macro="[0]!SetConditionalFormatting">
            <anchor moveWithCells="1" sizeWithCells="1">
              <from>
                <xdr:col>40</xdr:col>
                <xdr:colOff>552450</xdr:colOff>
                <xdr:row>6</xdr:row>
                <xdr:rowOff>133350</xdr:rowOff>
              </from>
              <to>
                <xdr:col>42</xdr:col>
                <xdr:colOff>219075</xdr:colOff>
                <xdr:row>7</xdr:row>
                <xdr:rowOff>142875</xdr:rowOff>
              </to>
            </anchor>
          </controlPr>
        </control>
      </mc:Choice>
    </mc:AlternateContent>
    <mc:AlternateContent xmlns:mc="http://schemas.openxmlformats.org/markup-compatibility/2006">
      <mc:Choice Requires="x14">
        <control shapeId="10588" r:id="rId11" name="Button 348">
          <controlPr defaultSize="0" print="0" autoFill="0" autoPict="0" macro="[0]!設定顏色規則依據左邊儲存格">
            <anchor moveWithCells="1" sizeWithCells="1">
              <from>
                <xdr:col>40</xdr:col>
                <xdr:colOff>552450</xdr:colOff>
                <xdr:row>10</xdr:row>
                <xdr:rowOff>0</xdr:rowOff>
              </from>
              <to>
                <xdr:col>42</xdr:col>
                <xdr:colOff>238125</xdr:colOff>
                <xdr:row>11</xdr:row>
                <xdr:rowOff>47625</xdr:rowOff>
              </to>
            </anchor>
          </controlPr>
        </control>
      </mc:Choice>
    </mc:AlternateContent>
    <mc:AlternateContent xmlns:mc="http://schemas.openxmlformats.org/markup-compatibility/2006">
      <mc:Choice Requires="x14">
        <control shapeId="10590" r:id="rId12" name="Button 350">
          <controlPr defaultSize="0" print="0" autoFill="0" autoPict="0" macro="[0]!設定顏色規則依據選取的兩個儲存格2">
            <anchor moveWithCells="1" sizeWithCells="1">
              <from>
                <xdr:col>40</xdr:col>
                <xdr:colOff>581025</xdr:colOff>
                <xdr:row>12</xdr:row>
                <xdr:rowOff>190500</xdr:rowOff>
              </from>
              <to>
                <xdr:col>42</xdr:col>
                <xdr:colOff>266700</xdr:colOff>
                <xdr:row>14</xdr:row>
                <xdr:rowOff>38100</xdr:rowOff>
              </to>
            </anchor>
          </controlPr>
        </control>
      </mc:Choice>
    </mc:AlternateContent>
    <mc:AlternateContent xmlns:mc="http://schemas.openxmlformats.org/markup-compatibility/2006">
      <mc:Choice Requires="x14">
        <control shapeId="10593" r:id="rId13" name="Check Box 353">
          <controlPr defaultSize="0" autoFill="0" autoLine="0" autoPict="0">
            <anchor moveWithCells="1">
              <from>
                <xdr:col>1</xdr:col>
                <xdr:colOff>0</xdr:colOff>
                <xdr:row>3</xdr:row>
                <xdr:rowOff>0</xdr:rowOff>
              </from>
              <to>
                <xdr:col>2</xdr:col>
                <xdr:colOff>57150</xdr:colOff>
                <xdr:row>4</xdr:row>
                <xdr:rowOff>0</xdr:rowOff>
              </to>
            </anchor>
          </controlPr>
        </control>
      </mc:Choice>
    </mc:AlternateContent>
  </control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7E5-07D1-443D-84B5-203933E5D0CD}">
  <sheetPr codeName="Sheet10"/>
  <dimension ref="A1:F6"/>
  <sheetViews>
    <sheetView zoomScaleNormal="100" workbookViewId="0">
      <selection activeCell="D15" sqref="D15"/>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1:6">
      <c r="A1" s="26"/>
      <c r="E1" s="31" t="s">
        <v>134</v>
      </c>
      <c r="F1" s="31" t="s">
        <v>132</v>
      </c>
    </row>
    <row r="2" spans="1: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108</v>
      </c>
      <c r="D2" s="17" t="str">
        <f>IF('測試項目 Test(s) Required'!AY3="","",'測試項目 Test(s) Required'!AY3)</f>
        <v/>
      </c>
      <c r="E2" s="31" t="s">
        <v>135</v>
      </c>
      <c r="F2" s="31" t="s">
        <v>133</v>
      </c>
    </row>
    <row r="3" spans="1:6">
      <c r="B3" s="49"/>
      <c r="E3" s="31" t="s">
        <v>109</v>
      </c>
      <c r="F3" s="336">
        <v>3.3</v>
      </c>
    </row>
    <row r="4" spans="1:6">
      <c r="B4" s="49"/>
      <c r="E4" s="31" t="s">
        <v>110</v>
      </c>
      <c r="F4" s="32" t="s">
        <v>399</v>
      </c>
    </row>
    <row r="5" spans="1:6">
      <c r="D5" s="17"/>
      <c r="E5" s="31" t="s">
        <v>317</v>
      </c>
      <c r="F5" s="31" t="s">
        <v>319</v>
      </c>
    </row>
    <row r="6" spans="1:6">
      <c r="E6" s="31" t="s">
        <v>318</v>
      </c>
      <c r="F6" s="31" t="s">
        <v>320</v>
      </c>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Button 1">
              <controlPr defaultSize="0" print="0" autoFill="0" autoPict="0" macro="[0]!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附件一、付款切結書</vt:lpstr>
      <vt:lpstr>附件二、委託檢測聲明書</vt:lpstr>
      <vt:lpstr>安心資訊平台聲明書(事後申請)</vt:lpstr>
      <vt:lpstr>郵寄地址-中文</vt:lpstr>
      <vt:lpstr>測試項目 Test(s) Required</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'測試項目 Test(s) Required'!Print_Area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2025-01-22T09:27:06Z</cp:lastPrinted>
  <dcterms:created xsi:type="dcterms:W3CDTF">2024-05-24T07:15:54Z</dcterms:created>
  <dcterms:modified xsi:type="dcterms:W3CDTF">2026-01-16T02:19:04Z</dcterms:modified>
</cp:coreProperties>
</file>