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3.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4.xml" ContentType="application/vnd.openxmlformats-officedocument.drawing+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drawings/drawing5.xml" ContentType="application/vnd.openxmlformats-officedocument.drawing+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drawings/drawing9.xml" ContentType="application/vnd.openxmlformats-officedocument.drawing+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drawings/drawing10.xml" ContentType="application/vnd.openxmlformats-officedocument.drawing+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drawings/drawing11.xml" ContentType="application/vnd.openxmlformats-officedocument.drawing+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56AEA829-AF12-45BC-B0F2-9F8E632C87B0}" xr6:coauthVersionLast="47" xr6:coauthVersionMax="47" xr10:uidLastSave="{00000000-0000-0000-0000-000000000000}"/>
  <bookViews>
    <workbookView xWindow="-120" yWindow="-120" windowWidth="29040" windowHeight="15720" activeTab="4" xr2:uid="{A957E668-AA46-4567-AD56-7C5A0C68CB17}"/>
  </bookViews>
  <sheets>
    <sheet name="主頁 Main Page" sheetId="42" r:id="rId1"/>
    <sheet name="精油類商品 測試項目" sheetId="19" r:id="rId2"/>
    <sheet name="防蚊用品 測試項目" sheetId="20" r:id="rId3"/>
    <sheet name="薰香品(含禮儀用品) 測試項目" sheetId="21" r:id="rId4"/>
    <sheet name="衛生用品 測試項目" sheetId="22" r:id="rId5"/>
    <sheet name="附件一、付款切結書" sheetId="36" r:id="rId6"/>
    <sheet name="附件二、委託檢測聲明書" sheetId="37" r:id="rId7"/>
    <sheet name="安心資訊平台聲明書(事後申請)" sheetId="38" r:id="rId8"/>
    <sheet name="郵寄地址-中文" sheetId="39" r:id="rId9"/>
    <sheet name="衛生用品-" sheetId="4" state="hidden" r:id="rId10"/>
    <sheet name="薰香品(含禮儀用品)-" sheetId="3" state="hidden" r:id="rId11"/>
    <sheet name="防蚊用品-" sheetId="2" state="hidden" r:id="rId12"/>
    <sheet name="精油類商品-" sheetId="1" state="hidden" r:id="rId13"/>
    <sheet name="彙整資料" sheetId="5" state="hidden" r:id="rId14"/>
  </sheets>
  <externalReferences>
    <externalReference r:id="rId15"/>
  </externalReferences>
  <definedNames>
    <definedName name="_Hlk52786461" localSheetId="8">'郵寄地址-中文'!$B$18</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7">'安心資訊平台聲明書(事後申請)'!$B$1:$Z$39</definedName>
    <definedName name="_xlnm.Print_Area" localSheetId="11">'防蚊用品-'!$B$1:$AK$27</definedName>
    <definedName name="_xlnm.Print_Area" localSheetId="2">'防蚊用品 測試項目'!$B$1:$AK$27</definedName>
    <definedName name="_xlnm.Print_Area" localSheetId="5">'附件一、付款切結書'!$B$1:$AD$35</definedName>
    <definedName name="_xlnm.Print_Area" localSheetId="6">'附件二、委託檢測聲明書'!$B$1:$AD$37</definedName>
    <definedName name="_xlnm.Print_Area" localSheetId="8">'郵寄地址-中文'!$B$1:$Z$35</definedName>
    <definedName name="_xlnm.Print_Area" localSheetId="12">'精油類商品-'!$B$1:$AK$29</definedName>
    <definedName name="_xlnm.Print_Area" localSheetId="1">'精油類商品 測試項目'!$B$1:$AK$29</definedName>
    <definedName name="_xlnm.Print_Area" localSheetId="9">'衛生用品-'!$B$1:$AK$52</definedName>
    <definedName name="_xlnm.Print_Area" localSheetId="4">'衛生用品 測試項目'!$B$1:$AK$52</definedName>
    <definedName name="_xlnm.Print_Area" localSheetId="10">'薰香品(含禮儀用品)-'!$B$1:$AK$18</definedName>
    <definedName name="_xlnm.Print_Area" localSheetId="3">'薰香品(含禮儀用品) 測試項目'!$B$1:$AK$18</definedName>
    <definedName name="test_sum" localSheetId="0">[1]彙整資料!$B$2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 i="42" l="1"/>
  <c r="D51" i="42" s="1"/>
  <c r="AR77" i="42"/>
  <c r="AR76" i="42"/>
  <c r="AR75" i="42"/>
  <c r="AR74" i="42"/>
  <c r="AR73" i="42"/>
  <c r="AR72" i="42"/>
  <c r="AR71" i="42"/>
  <c r="AR70" i="42"/>
  <c r="AR69" i="42"/>
  <c r="AR68" i="42"/>
  <c r="AR67" i="42"/>
  <c r="AR66" i="42"/>
  <c r="AR65" i="42"/>
  <c r="AR64" i="42"/>
  <c r="AR63" i="42"/>
  <c r="AR62" i="42"/>
  <c r="AR61" i="42"/>
  <c r="AR60" i="42"/>
  <c r="AR59" i="42"/>
  <c r="AR58" i="42"/>
  <c r="AR57" i="42"/>
  <c r="AR56" i="42"/>
  <c r="AR55" i="42"/>
  <c r="A37" i="42"/>
  <c r="AK36" i="42" a="1"/>
  <c r="AK36" i="42" s="1"/>
  <c r="AK35" i="42" a="1"/>
  <c r="AK35" i="42" s="1"/>
  <c r="AK34" i="42" a="1"/>
  <c r="AK34" i="42" s="1"/>
  <c r="AK33" i="42" a="1"/>
  <c r="AK33" i="42" s="1"/>
  <c r="A33" i="42"/>
  <c r="U28" i="42"/>
  <c r="AK20" i="42" a="1"/>
  <c r="AK20" i="42" s="1"/>
  <c r="AC19" i="42"/>
  <c r="AK17" i="42" a="1"/>
  <c r="AK17" i="42" s="1"/>
  <c r="D16" i="42"/>
  <c r="A16" i="42"/>
  <c r="AK10" i="42" a="1"/>
  <c r="AK10" i="42" s="1"/>
  <c r="AK9" i="42" a="1"/>
  <c r="AK9" i="42" s="1"/>
  <c r="A9" i="42"/>
  <c r="AK6" i="42" a="1"/>
  <c r="AK6" i="42" s="1"/>
  <c r="AK4" i="42" a="1"/>
  <c r="AK4" i="42" s="1"/>
  <c r="AK3" i="42" a="1"/>
  <c r="AK3" i="42" s="1"/>
  <c r="AP13" i="22"/>
  <c r="AS13" i="22"/>
  <c r="AM13" i="22" s="1"/>
  <c r="AN12" i="22"/>
  <c r="AN13" i="22" s="1"/>
  <c r="AP52" i="22"/>
  <c r="AN52" i="22"/>
  <c r="AM52" i="22"/>
  <c r="B52" i="22"/>
  <c r="AP51" i="22"/>
  <c r="AN51" i="22"/>
  <c r="AR51" i="22" s="1"/>
  <c r="AM51" i="22"/>
  <c r="AK51" i="22"/>
  <c r="AP50" i="22"/>
  <c r="AQ50" i="22" s="1"/>
  <c r="AN50" i="22"/>
  <c r="AR50" i="22" s="1"/>
  <c r="AM50" i="22"/>
  <c r="B50" i="22"/>
  <c r="AP49" i="22"/>
  <c r="AN49" i="22"/>
  <c r="AR49" i="22" s="1"/>
  <c r="AM49" i="22"/>
  <c r="B49" i="22"/>
  <c r="AP48" i="22"/>
  <c r="AN48" i="22"/>
  <c r="AQ48" i="22" s="1"/>
  <c r="AM48" i="22"/>
  <c r="B48" i="22"/>
  <c r="AP47" i="22"/>
  <c r="AN47" i="22"/>
  <c r="AR47" i="22" s="1"/>
  <c r="AM47" i="22"/>
  <c r="B47" i="22"/>
  <c r="AP46" i="22"/>
  <c r="AN46" i="22"/>
  <c r="AR46" i="22" s="1"/>
  <c r="AM46" i="22"/>
  <c r="B46" i="22"/>
  <c r="AR45" i="22"/>
  <c r="AQ45" i="22"/>
  <c r="AP45" i="22"/>
  <c r="AN45" i="22"/>
  <c r="AM45" i="22"/>
  <c r="B45" i="22"/>
  <c r="AR44" i="22"/>
  <c r="AP44" i="22"/>
  <c r="AQ44" i="22" s="1"/>
  <c r="AN44" i="22"/>
  <c r="AM44" i="22"/>
  <c r="B44" i="22"/>
  <c r="AP43" i="22"/>
  <c r="AN43" i="22"/>
  <c r="AM43" i="22"/>
  <c r="B43" i="22"/>
  <c r="AP42" i="22"/>
  <c r="AN42" i="22"/>
  <c r="AQ42" i="22" s="1"/>
  <c r="AM42" i="22"/>
  <c r="AK42" i="22"/>
  <c r="AP41" i="22"/>
  <c r="AN41" i="22"/>
  <c r="AR41" i="22" s="1"/>
  <c r="AM41" i="22"/>
  <c r="B41" i="22"/>
  <c r="AP40" i="22"/>
  <c r="AN40" i="22"/>
  <c r="AQ40" i="22" s="1"/>
  <c r="AM40" i="22"/>
  <c r="B40" i="22"/>
  <c r="AP39" i="22"/>
  <c r="AN39" i="22"/>
  <c r="AR39" i="22" s="1"/>
  <c r="AM39" i="22"/>
  <c r="B39" i="22"/>
  <c r="AR38" i="22"/>
  <c r="AQ38" i="22"/>
  <c r="AP38" i="22"/>
  <c r="AN38" i="22"/>
  <c r="AM38" i="22"/>
  <c r="B38" i="22"/>
  <c r="AP37" i="22"/>
  <c r="AN37" i="22"/>
  <c r="AR37" i="22" s="1"/>
  <c r="AM37" i="22"/>
  <c r="B37" i="22"/>
  <c r="AP36" i="22"/>
  <c r="AN36" i="22"/>
  <c r="AR36" i="22" s="1"/>
  <c r="AM36" i="22"/>
  <c r="B36" i="22"/>
  <c r="AP35" i="22"/>
  <c r="AN35" i="22"/>
  <c r="AR35" i="22" s="1"/>
  <c r="AM35" i="22"/>
  <c r="B35" i="22"/>
  <c r="AP34" i="22"/>
  <c r="AN34" i="22"/>
  <c r="AR34" i="22" s="1"/>
  <c r="AM34" i="22"/>
  <c r="AK34" i="22"/>
  <c r="AP33" i="22"/>
  <c r="AN33" i="22"/>
  <c r="AR33" i="22" s="1"/>
  <c r="AM33" i="22"/>
  <c r="B33" i="22"/>
  <c r="AP32" i="22"/>
  <c r="AN32" i="22"/>
  <c r="AR32" i="22" s="1"/>
  <c r="AM32" i="22"/>
  <c r="B32" i="22"/>
  <c r="AP31" i="22"/>
  <c r="AN31" i="22"/>
  <c r="AM31" i="22"/>
  <c r="B31" i="22"/>
  <c r="AR30" i="22"/>
  <c r="AP30" i="22"/>
  <c r="AN30" i="22"/>
  <c r="AQ30" i="22" s="1"/>
  <c r="AM30" i="22"/>
  <c r="B30" i="22"/>
  <c r="AP29" i="22"/>
  <c r="AN29" i="22"/>
  <c r="AR29" i="22" s="1"/>
  <c r="AM29" i="22"/>
  <c r="B29" i="22"/>
  <c r="AP28" i="22"/>
  <c r="AN28" i="22"/>
  <c r="AM28" i="22"/>
  <c r="B28" i="22"/>
  <c r="AP27" i="22"/>
  <c r="AN27" i="22"/>
  <c r="AR27" i="22" s="1"/>
  <c r="AM27" i="22"/>
  <c r="B27" i="22"/>
  <c r="AP26" i="22"/>
  <c r="AN26" i="22"/>
  <c r="AR26" i="22" s="1"/>
  <c r="AM26" i="22"/>
  <c r="B26" i="22"/>
  <c r="AP25" i="22"/>
  <c r="AN25" i="22"/>
  <c r="AR25" i="22" s="1"/>
  <c r="AM25" i="22"/>
  <c r="B25" i="22"/>
  <c r="AP24" i="22"/>
  <c r="AN24" i="22"/>
  <c r="AR24" i="22" s="1"/>
  <c r="AM24" i="22"/>
  <c r="AK24" i="22"/>
  <c r="AP23" i="22"/>
  <c r="AN23" i="22"/>
  <c r="AR23" i="22" s="1"/>
  <c r="AM23" i="22"/>
  <c r="B23" i="22"/>
  <c r="AP22" i="22"/>
  <c r="AN22" i="22"/>
  <c r="AR22" i="22" s="1"/>
  <c r="AM22" i="22"/>
  <c r="B22" i="22"/>
  <c r="AP21" i="22"/>
  <c r="AN21" i="22"/>
  <c r="AQ21" i="22" s="1"/>
  <c r="AM21" i="22"/>
  <c r="B21" i="22"/>
  <c r="AP20" i="22"/>
  <c r="AN20" i="22"/>
  <c r="AM20" i="22"/>
  <c r="B20" i="22"/>
  <c r="AP19" i="22"/>
  <c r="AN19" i="22"/>
  <c r="AQ19" i="22" s="1"/>
  <c r="AM19" i="22"/>
  <c r="B19" i="22"/>
  <c r="AR18" i="22"/>
  <c r="AP18" i="22"/>
  <c r="AN18" i="22"/>
  <c r="AQ18" i="22" s="1"/>
  <c r="AM18" i="22"/>
  <c r="B18" i="22"/>
  <c r="AP17" i="22"/>
  <c r="AN17" i="22"/>
  <c r="AM17" i="22"/>
  <c r="B17" i="22"/>
  <c r="AP16" i="22"/>
  <c r="AN16" i="22"/>
  <c r="AM16" i="22"/>
  <c r="B16" i="22"/>
  <c r="AP15" i="22"/>
  <c r="AN15" i="22"/>
  <c r="AM15" i="22"/>
  <c r="B15" i="22"/>
  <c r="AP14" i="22"/>
  <c r="AN14" i="22"/>
  <c r="AM14" i="22"/>
  <c r="B14" i="22"/>
  <c r="Y13" i="22"/>
  <c r="O13" i="22"/>
  <c r="AP12" i="22"/>
  <c r="AK12" i="22"/>
  <c r="AP11" i="22"/>
  <c r="AN11" i="22"/>
  <c r="AR11" i="22" s="1"/>
  <c r="AM11" i="22"/>
  <c r="B11" i="22"/>
  <c r="AR10" i="22"/>
  <c r="AP10" i="22"/>
  <c r="AQ10" i="22" s="1"/>
  <c r="AN10" i="22"/>
  <c r="AM10" i="22"/>
  <c r="B10" i="22"/>
  <c r="AP9" i="22"/>
  <c r="AN9" i="22"/>
  <c r="AQ9" i="22" s="1"/>
  <c r="AM9" i="22"/>
  <c r="B9" i="22"/>
  <c r="AP8" i="22"/>
  <c r="AN8" i="22"/>
  <c r="AQ8" i="22" s="1"/>
  <c r="AM8" i="22"/>
  <c r="B8" i="22"/>
  <c r="AP7" i="22"/>
  <c r="AN7" i="22"/>
  <c r="AR7" i="22" s="1"/>
  <c r="AM7" i="22"/>
  <c r="B7" i="22"/>
  <c r="AP6" i="22"/>
  <c r="AN6" i="22"/>
  <c r="AR6" i="22" s="1"/>
  <c r="AM6" i="22"/>
  <c r="B6" i="22"/>
  <c r="AP5" i="22"/>
  <c r="AN5" i="22"/>
  <c r="AQ5" i="22" s="1"/>
  <c r="AM5" i="22"/>
  <c r="B5" i="22"/>
  <c r="AP4" i="22"/>
  <c r="AN4" i="22"/>
  <c r="AQ4" i="22" s="1"/>
  <c r="AM4" i="22"/>
  <c r="B4" i="22"/>
  <c r="AP3" i="22"/>
  <c r="AN3" i="22"/>
  <c r="AQ3" i="22" s="1"/>
  <c r="AT3" i="22" s="1"/>
  <c r="AT4" i="22" s="1"/>
  <c r="AT5" i="22" s="1"/>
  <c r="AT6" i="22" s="1"/>
  <c r="AT7" i="22" s="1"/>
  <c r="AT8" i="22" s="1"/>
  <c r="AT9" i="22" s="1"/>
  <c r="AT10" i="22" s="1"/>
  <c r="AT11" i="22" s="1"/>
  <c r="AM3" i="22"/>
  <c r="AK3" i="22"/>
  <c r="AP18" i="21"/>
  <c r="AN18" i="21"/>
  <c r="AM18" i="21"/>
  <c r="B18" i="21"/>
  <c r="AP17" i="21"/>
  <c r="AN17" i="21"/>
  <c r="AR17" i="21" s="1"/>
  <c r="AM17" i="21"/>
  <c r="AK17" i="21"/>
  <c r="AP16" i="21"/>
  <c r="AN16" i="21"/>
  <c r="AM16" i="21"/>
  <c r="B16" i="21"/>
  <c r="AP15" i="21"/>
  <c r="AN15" i="21"/>
  <c r="AR15" i="21" s="1"/>
  <c r="AM15" i="21"/>
  <c r="B15" i="21"/>
  <c r="AP14" i="21"/>
  <c r="AN14" i="21"/>
  <c r="AR14" i="21" s="1"/>
  <c r="AM14" i="21"/>
  <c r="B14" i="21"/>
  <c r="AP13" i="21"/>
  <c r="AN13" i="21"/>
  <c r="AQ13" i="21" s="1"/>
  <c r="AM13" i="21"/>
  <c r="AK13" i="21"/>
  <c r="AP12" i="21"/>
  <c r="AN12" i="21"/>
  <c r="AR12" i="21" s="1"/>
  <c r="AM12" i="21"/>
  <c r="B12" i="21"/>
  <c r="AP11" i="21"/>
  <c r="AN11" i="21"/>
  <c r="AR11" i="21" s="1"/>
  <c r="AM11" i="21"/>
  <c r="AK11" i="21"/>
  <c r="AP10" i="21"/>
  <c r="AN10" i="21"/>
  <c r="AR10" i="21" s="1"/>
  <c r="AM10" i="21"/>
  <c r="B10" i="21"/>
  <c r="AP9" i="21"/>
  <c r="AN9" i="21"/>
  <c r="AR9" i="21" s="1"/>
  <c r="AM9" i="21"/>
  <c r="B9" i="21"/>
  <c r="AP8" i="21"/>
  <c r="AN8" i="21"/>
  <c r="AR8" i="21" s="1"/>
  <c r="AM8" i="21"/>
  <c r="AK8" i="21"/>
  <c r="AP7" i="21"/>
  <c r="AN7" i="21"/>
  <c r="AM7" i="21"/>
  <c r="B7" i="21"/>
  <c r="AP6" i="21"/>
  <c r="AN6" i="21"/>
  <c r="AQ6" i="21" s="1"/>
  <c r="AM6" i="21"/>
  <c r="B6" i="21"/>
  <c r="AP5" i="21"/>
  <c r="AN5" i="21"/>
  <c r="AM5" i="21"/>
  <c r="B5" i="21"/>
  <c r="AP4" i="21"/>
  <c r="AN4" i="21"/>
  <c r="AR4" i="21" s="1"/>
  <c r="AM4" i="21"/>
  <c r="B4" i="21"/>
  <c r="AP3" i="21"/>
  <c r="AN3" i="21"/>
  <c r="AM3" i="21"/>
  <c r="AK3" i="21"/>
  <c r="AP27" i="20"/>
  <c r="AN27" i="20"/>
  <c r="AR27" i="20" s="1"/>
  <c r="AM27" i="20"/>
  <c r="AP26" i="20"/>
  <c r="AN26" i="20"/>
  <c r="AQ26" i="20" s="1"/>
  <c r="AM26" i="20"/>
  <c r="AK26" i="20"/>
  <c r="AP25" i="20"/>
  <c r="AN25" i="20"/>
  <c r="AR25" i="20" s="1"/>
  <c r="AM25" i="20"/>
  <c r="AP24" i="20"/>
  <c r="AN24" i="20"/>
  <c r="AR24" i="20" s="1"/>
  <c r="AM24" i="20"/>
  <c r="AP23" i="20"/>
  <c r="AN23" i="20"/>
  <c r="AR23" i="20" s="1"/>
  <c r="AM23" i="20"/>
  <c r="AP22" i="20"/>
  <c r="AN22" i="20"/>
  <c r="AR22" i="20" s="1"/>
  <c r="AM22" i="20"/>
  <c r="AK22" i="20"/>
  <c r="AP21" i="20"/>
  <c r="AN21" i="20"/>
  <c r="AR21" i="20" s="1"/>
  <c r="AM21" i="20"/>
  <c r="AQ20" i="20"/>
  <c r="AP20" i="20"/>
  <c r="AN20" i="20"/>
  <c r="AR20" i="20" s="1"/>
  <c r="AM20" i="20"/>
  <c r="AP19" i="20"/>
  <c r="AN19" i="20"/>
  <c r="AR19" i="20" s="1"/>
  <c r="AM19" i="20"/>
  <c r="AP18" i="20"/>
  <c r="AN18" i="20"/>
  <c r="AR18" i="20" s="1"/>
  <c r="AM18" i="20"/>
  <c r="AP17" i="20"/>
  <c r="AN17" i="20"/>
  <c r="AQ17" i="20" s="1"/>
  <c r="AM17" i="20"/>
  <c r="AP16" i="20"/>
  <c r="AN16" i="20"/>
  <c r="AQ16" i="20" s="1"/>
  <c r="AM16" i="20"/>
  <c r="AP15" i="20"/>
  <c r="AN15" i="20"/>
  <c r="AR15" i="20" s="1"/>
  <c r="AM15" i="20"/>
  <c r="AP14" i="20"/>
  <c r="AN14" i="20"/>
  <c r="AR14" i="20" s="1"/>
  <c r="AM14" i="20"/>
  <c r="AK14" i="20"/>
  <c r="AP13" i="20"/>
  <c r="AQ13" i="20" s="1"/>
  <c r="AN13" i="20"/>
  <c r="AR13" i="20" s="1"/>
  <c r="AM13" i="20"/>
  <c r="AP12" i="20"/>
  <c r="AN12" i="20"/>
  <c r="AM12" i="20"/>
  <c r="AP11" i="20"/>
  <c r="AN11" i="20"/>
  <c r="AR11" i="20" s="1"/>
  <c r="AM11" i="20"/>
  <c r="AK11" i="20"/>
  <c r="AP10" i="20"/>
  <c r="AN10" i="20"/>
  <c r="AM10" i="20"/>
  <c r="AP9" i="20"/>
  <c r="AN9" i="20"/>
  <c r="AR9" i="20" s="1"/>
  <c r="AM9" i="20"/>
  <c r="AP8" i="20"/>
  <c r="AN8" i="20"/>
  <c r="AR8" i="20" s="1"/>
  <c r="AM8" i="20"/>
  <c r="AK8" i="20"/>
  <c r="AP7" i="20"/>
  <c r="AN7" i="20"/>
  <c r="AR7" i="20" s="1"/>
  <c r="AM7" i="20"/>
  <c r="AP6" i="20"/>
  <c r="AN6" i="20"/>
  <c r="AR6" i="20" s="1"/>
  <c r="AM6" i="20"/>
  <c r="AP5" i="20"/>
  <c r="AN5" i="20"/>
  <c r="AR5" i="20" s="1"/>
  <c r="AM5" i="20"/>
  <c r="AP4" i="20"/>
  <c r="AN4" i="20"/>
  <c r="AR4" i="20" s="1"/>
  <c r="AM4" i="20"/>
  <c r="AP3" i="20"/>
  <c r="AN3" i="20"/>
  <c r="AM3" i="20"/>
  <c r="AK3" i="20"/>
  <c r="AK28" i="42" l="1"/>
  <c r="AK26" i="42"/>
  <c r="AR16" i="21"/>
  <c r="AR20" i="22"/>
  <c r="AQ28" i="22"/>
  <c r="AR28" i="22"/>
  <c r="AQ14" i="22"/>
  <c r="AR42" i="22"/>
  <c r="AR48" i="22"/>
  <c r="AR52" i="22"/>
  <c r="AQ49" i="22"/>
  <c r="AQ43" i="22"/>
  <c r="AR43" i="22"/>
  <c r="AR40" i="22"/>
  <c r="AQ37" i="22"/>
  <c r="AQ32" i="22"/>
  <c r="AQ31" i="22"/>
  <c r="AR31" i="22"/>
  <c r="AQ33" i="22"/>
  <c r="AQ26" i="22"/>
  <c r="AQ25" i="22"/>
  <c r="AR21" i="22"/>
  <c r="AQ20" i="22"/>
  <c r="AR19" i="22"/>
  <c r="AR17" i="22"/>
  <c r="AQ16" i="22"/>
  <c r="AQ15" i="22"/>
  <c r="AR16" i="22"/>
  <c r="AR14" i="22"/>
  <c r="AQ11" i="22"/>
  <c r="AR9" i="22"/>
  <c r="AR8" i="22"/>
  <c r="AR4" i="22"/>
  <c r="AR3" i="22"/>
  <c r="AQ25" i="20"/>
  <c r="AQ23" i="20"/>
  <c r="AQ21" i="20"/>
  <c r="AQ19" i="20"/>
  <c r="AQ18" i="20"/>
  <c r="AR17" i="20"/>
  <c r="AR16" i="20"/>
  <c r="AQ15" i="20"/>
  <c r="AQ14" i="20"/>
  <c r="AQ11" i="20"/>
  <c r="AQ12" i="20"/>
  <c r="AR12" i="20"/>
  <c r="AR10" i="20"/>
  <c r="AQ4" i="21"/>
  <c r="AR18" i="21"/>
  <c r="AQ16" i="21"/>
  <c r="AR13" i="21"/>
  <c r="AQ14" i="21"/>
  <c r="AQ9" i="21"/>
  <c r="AQ8" i="21"/>
  <c r="AR7" i="21"/>
  <c r="AR6" i="21"/>
  <c r="AR5" i="21"/>
  <c r="AQ18" i="21"/>
  <c r="AQ52" i="22"/>
  <c r="AQ13" i="22"/>
  <c r="AR13" i="22"/>
  <c r="AM12" i="22" s="1"/>
  <c r="AQ27" i="22"/>
  <c r="AQ39" i="22"/>
  <c r="AQ51" i="22"/>
  <c r="AR5" i="22"/>
  <c r="AQ12" i="22"/>
  <c r="AT12" i="22" s="1"/>
  <c r="AR15" i="22"/>
  <c r="AQ22" i="22"/>
  <c r="AQ34" i="22"/>
  <c r="AQ46" i="22"/>
  <c r="AQ7" i="22"/>
  <c r="AR12" i="22"/>
  <c r="AQ17" i="22"/>
  <c r="AQ29" i="22"/>
  <c r="AQ41" i="22"/>
  <c r="AQ24" i="22"/>
  <c r="AQ36" i="22"/>
  <c r="AQ6" i="22"/>
  <c r="AQ23" i="22"/>
  <c r="AQ35" i="22"/>
  <c r="AQ47" i="22"/>
  <c r="AQ3" i="21"/>
  <c r="AT3" i="21" s="1"/>
  <c r="AT4" i="21" s="1"/>
  <c r="AT5" i="21" s="1"/>
  <c r="AT6" i="21" s="1"/>
  <c r="AT7" i="21" s="1"/>
  <c r="AT8" i="21" s="1"/>
  <c r="AT9" i="21" s="1"/>
  <c r="AT10" i="21" s="1"/>
  <c r="AT11" i="21" s="1"/>
  <c r="AT12" i="21" s="1"/>
  <c r="AT13" i="21" s="1"/>
  <c r="AR3" i="21"/>
  <c r="AQ15" i="21"/>
  <c r="AQ10" i="21"/>
  <c r="AQ5" i="21"/>
  <c r="AQ17" i="21"/>
  <c r="AQ12" i="21"/>
  <c r="AQ7" i="21"/>
  <c r="AQ11" i="21"/>
  <c r="AQ22" i="20"/>
  <c r="AQ24" i="20"/>
  <c r="AQ3" i="20"/>
  <c r="AT3" i="20" s="1"/>
  <c r="AT4" i="20" s="1"/>
  <c r="AT5" i="20" s="1"/>
  <c r="AT6" i="20" s="1"/>
  <c r="AT7" i="20" s="1"/>
  <c r="AT8" i="20" s="1"/>
  <c r="AT9" i="20" s="1"/>
  <c r="AT10" i="20" s="1"/>
  <c r="AT11" i="20" s="1"/>
  <c r="AT12" i="20" s="1"/>
  <c r="AT13" i="20" s="1"/>
  <c r="AR3" i="20"/>
  <c r="AQ5" i="20"/>
  <c r="AQ7" i="20"/>
  <c r="AR26" i="20"/>
  <c r="AQ9" i="20"/>
  <c r="AQ27" i="20"/>
  <c r="AQ4" i="20"/>
  <c r="AQ6" i="20"/>
  <c r="AQ10" i="20"/>
  <c r="AQ8" i="20"/>
  <c r="CK3" i="22"/>
  <c r="CK3" i="21"/>
  <c r="AP29" i="19"/>
  <c r="AN29" i="19"/>
  <c r="AM29" i="19"/>
  <c r="B29" i="19"/>
  <c r="AP28" i="19"/>
  <c r="AN28" i="19"/>
  <c r="AQ28" i="19" s="1"/>
  <c r="AM28" i="19"/>
  <c r="AK28" i="19"/>
  <c r="AP27" i="19"/>
  <c r="AN27" i="19"/>
  <c r="AR27" i="19" s="1"/>
  <c r="AM27" i="19"/>
  <c r="B27" i="19"/>
  <c r="AP26" i="19"/>
  <c r="AQ26" i="19" s="1"/>
  <c r="AN26" i="19"/>
  <c r="AR26" i="19" s="1"/>
  <c r="AM26" i="19"/>
  <c r="B26" i="19"/>
  <c r="AP25" i="19"/>
  <c r="AN25" i="19"/>
  <c r="AQ25" i="19" s="1"/>
  <c r="AM25" i="19"/>
  <c r="AK25" i="19"/>
  <c r="AP24" i="19"/>
  <c r="AN24" i="19"/>
  <c r="AM24" i="19"/>
  <c r="B24" i="19"/>
  <c r="AP23" i="19"/>
  <c r="AN23" i="19"/>
  <c r="AR23" i="19" s="1"/>
  <c r="AM23" i="19"/>
  <c r="B23" i="19"/>
  <c r="AP22" i="19"/>
  <c r="AN22" i="19"/>
  <c r="AR22" i="19" s="1"/>
  <c r="AM22" i="19"/>
  <c r="B22" i="19"/>
  <c r="AP21" i="19"/>
  <c r="AN21" i="19"/>
  <c r="AR21" i="19" s="1"/>
  <c r="AM21" i="19"/>
  <c r="B21" i="19"/>
  <c r="AQ20" i="19"/>
  <c r="AP20" i="19"/>
  <c r="AN20" i="19"/>
  <c r="AR20" i="19" s="1"/>
  <c r="AM20" i="19"/>
  <c r="B20" i="19"/>
  <c r="AQ19" i="19"/>
  <c r="AP19" i="19"/>
  <c r="AN19" i="19"/>
  <c r="AR19" i="19" s="1"/>
  <c r="AM19" i="19"/>
  <c r="B19" i="19"/>
  <c r="AP18" i="19"/>
  <c r="AN18" i="19"/>
  <c r="AR18" i="19" s="1"/>
  <c r="AM18" i="19"/>
  <c r="B18" i="19"/>
  <c r="AP17" i="19"/>
  <c r="AN17" i="19"/>
  <c r="AR17" i="19" s="1"/>
  <c r="AM17" i="19"/>
  <c r="AK17" i="19"/>
  <c r="AP16" i="19"/>
  <c r="AN16" i="19"/>
  <c r="AM16" i="19"/>
  <c r="B16" i="19"/>
  <c r="AP15" i="19"/>
  <c r="AN15" i="19"/>
  <c r="AR15" i="19" s="1"/>
  <c r="AM15" i="19"/>
  <c r="B15" i="19"/>
  <c r="AP14" i="19"/>
  <c r="AN14" i="19"/>
  <c r="AR14" i="19" s="1"/>
  <c r="AM14" i="19"/>
  <c r="AK14" i="19"/>
  <c r="AP13" i="19"/>
  <c r="AN13" i="19"/>
  <c r="AR13" i="19" s="1"/>
  <c r="AM13" i="19"/>
  <c r="B13" i="19"/>
  <c r="AP12" i="19"/>
  <c r="AN12" i="19"/>
  <c r="AQ12" i="19" s="1"/>
  <c r="AM12" i="19"/>
  <c r="B12" i="19"/>
  <c r="AP11" i="19"/>
  <c r="AN11" i="19"/>
  <c r="AR11" i="19" s="1"/>
  <c r="AM11" i="19"/>
  <c r="AK11" i="19"/>
  <c r="AQ10" i="19"/>
  <c r="AP10" i="19"/>
  <c r="AN10" i="19"/>
  <c r="AR10" i="19" s="1"/>
  <c r="AM10" i="19"/>
  <c r="B10" i="19"/>
  <c r="AP9" i="19"/>
  <c r="AN9" i="19"/>
  <c r="AR9" i="19" s="1"/>
  <c r="AM9" i="19"/>
  <c r="B9" i="19"/>
  <c r="AP8" i="19"/>
  <c r="AN8" i="19"/>
  <c r="AR8" i="19" s="1"/>
  <c r="AM8" i="19"/>
  <c r="B8" i="19"/>
  <c r="AP7" i="19"/>
  <c r="AQ7" i="19" s="1"/>
  <c r="AN7" i="19"/>
  <c r="AM7" i="19"/>
  <c r="B7" i="19"/>
  <c r="AP6" i="19"/>
  <c r="AN6" i="19"/>
  <c r="AR6" i="19" s="1"/>
  <c r="AM6" i="19"/>
  <c r="B6" i="19"/>
  <c r="AP5" i="19"/>
  <c r="AN5" i="19"/>
  <c r="AR5" i="19" s="1"/>
  <c r="AM5" i="19"/>
  <c r="B5" i="19"/>
  <c r="AP4" i="19"/>
  <c r="AN4" i="19"/>
  <c r="AM4" i="19"/>
  <c r="B4" i="19"/>
  <c r="AP3" i="19"/>
  <c r="AN3" i="19"/>
  <c r="AM3" i="19"/>
  <c r="AK3" i="19"/>
  <c r="CK3" i="20"/>
  <c r="CK3" i="19"/>
  <c r="AM13" i="4"/>
  <c r="AT14" i="21" l="1"/>
  <c r="AT15" i="21" s="1"/>
  <c r="AT16" i="21" s="1"/>
  <c r="AT17" i="21" s="1"/>
  <c r="AT18" i="21" s="1"/>
  <c r="AT19" i="21" s="1"/>
  <c r="AT20" i="21" s="1"/>
  <c r="AT21" i="21" s="1"/>
  <c r="AT22" i="21" s="1"/>
  <c r="AT23" i="21" s="1"/>
  <c r="AT24" i="21" s="1"/>
  <c r="AT25" i="21" s="1"/>
  <c r="AT26" i="21" s="1"/>
  <c r="AT27" i="21" s="1"/>
  <c r="AT28" i="21" s="1"/>
  <c r="AT29" i="21" s="1"/>
  <c r="AT30" i="21" s="1"/>
  <c r="AT31" i="21" s="1"/>
  <c r="AT32" i="21" s="1"/>
  <c r="AT33" i="21" s="1"/>
  <c r="AT34" i="21" s="1"/>
  <c r="AT35" i="21" s="1"/>
  <c r="AT36" i="21" s="1"/>
  <c r="AT37" i="21" s="1"/>
  <c r="AT38" i="21" s="1"/>
  <c r="AT39" i="21" s="1"/>
  <c r="AT40" i="21" s="1"/>
  <c r="AT41" i="21" s="1"/>
  <c r="AT42" i="21" s="1"/>
  <c r="AT43" i="21" s="1"/>
  <c r="AT44" i="21" s="1"/>
  <c r="AT45" i="21" s="1"/>
  <c r="AT46" i="21" s="1"/>
  <c r="AT47" i="21" s="1"/>
  <c r="AT48" i="21" s="1"/>
  <c r="AT49" i="21" s="1"/>
  <c r="AT50" i="21" s="1"/>
  <c r="AT51" i="21" s="1"/>
  <c r="AT52" i="21" s="1"/>
  <c r="AT14" i="20"/>
  <c r="AT13" i="22"/>
  <c r="AT14" i="22" s="1"/>
  <c r="AT15" i="22" s="1"/>
  <c r="AT16" i="22" s="1"/>
  <c r="AT17" i="22" s="1"/>
  <c r="AT18" i="22" s="1"/>
  <c r="AT19" i="22" s="1"/>
  <c r="AT20" i="22" s="1"/>
  <c r="AT21" i="22" s="1"/>
  <c r="AT22" i="22" s="1"/>
  <c r="AT23" i="22" s="1"/>
  <c r="AT24" i="22" s="1"/>
  <c r="AT25" i="22" s="1"/>
  <c r="AT26" i="22" s="1"/>
  <c r="AT27" i="22" s="1"/>
  <c r="AT28" i="22" s="1"/>
  <c r="AT29" i="22" s="1"/>
  <c r="AT30" i="22" s="1"/>
  <c r="AT31" i="22" s="1"/>
  <c r="AT32" i="22" s="1"/>
  <c r="AT33" i="22" s="1"/>
  <c r="AT34" i="22" s="1"/>
  <c r="AT35" i="22" s="1"/>
  <c r="AT36" i="22" s="1"/>
  <c r="AT37" i="22" s="1"/>
  <c r="AT38" i="22" s="1"/>
  <c r="AT39" i="22" s="1"/>
  <c r="AT40" i="22" s="1"/>
  <c r="AT41" i="22" s="1"/>
  <c r="AT42" i="22" s="1"/>
  <c r="AT43" i="22" s="1"/>
  <c r="AT44" i="22" s="1"/>
  <c r="AT45" i="22" s="1"/>
  <c r="AT46" i="22" s="1"/>
  <c r="AT47" i="22" s="1"/>
  <c r="AT48" i="22" s="1"/>
  <c r="AT49" i="22" s="1"/>
  <c r="AT50" i="22" s="1"/>
  <c r="AT51" i="22" s="1"/>
  <c r="AT52" i="22" s="1"/>
  <c r="AQ24" i="19"/>
  <c r="AQ16" i="19"/>
  <c r="AQ14" i="19"/>
  <c r="AQ13" i="19"/>
  <c r="AR12" i="19"/>
  <c r="AQ8" i="19"/>
  <c r="AQ4" i="19"/>
  <c r="AR7" i="19"/>
  <c r="AR24" i="19"/>
  <c r="AQ27" i="19"/>
  <c r="AR25" i="19"/>
  <c r="AR29" i="19"/>
  <c r="AQ3" i="19"/>
  <c r="AT3" i="19" s="1"/>
  <c r="AT4" i="19" s="1"/>
  <c r="AT5" i="19" s="1"/>
  <c r="AT6" i="19" s="1"/>
  <c r="AT7" i="19" s="1"/>
  <c r="AT8" i="19" s="1"/>
  <c r="AR3" i="19"/>
  <c r="AR4" i="19"/>
  <c r="AQ11" i="19"/>
  <c r="AR16" i="19"/>
  <c r="AQ23" i="19"/>
  <c r="AR28" i="19"/>
  <c r="AQ21" i="19"/>
  <c r="AQ6" i="19"/>
  <c r="AQ18" i="19"/>
  <c r="AQ15" i="19"/>
  <c r="AQ9" i="19"/>
  <c r="AQ22" i="19"/>
  <c r="AQ5" i="19"/>
  <c r="AQ17" i="19"/>
  <c r="AQ29" i="19"/>
  <c r="AT5" i="4"/>
  <c r="AT6" i="4" s="1"/>
  <c r="AT7" i="4" s="1"/>
  <c r="AT8" i="4" s="1"/>
  <c r="AT9" i="4" s="1"/>
  <c r="AT10" i="4" s="1"/>
  <c r="AT11" i="4" s="1"/>
  <c r="AP13" i="4"/>
  <c r="AT4" i="4"/>
  <c r="AT3" i="4"/>
  <c r="AY1" i="21" l="1" a="1"/>
  <c r="AY1" i="21" s="1"/>
  <c r="AY2" i="21" s="1" a="1"/>
  <c r="AY2" i="21" s="1"/>
  <c r="AY3" i="21" s="1"/>
  <c r="D4" i="5" s="1"/>
  <c r="AT15" i="20"/>
  <c r="AT16" i="20" s="1"/>
  <c r="AT17" i="20" s="1"/>
  <c r="AT18" i="20" s="1"/>
  <c r="AT19" i="20" s="1"/>
  <c r="AT20" i="20" s="1"/>
  <c r="AT21" i="20" s="1"/>
  <c r="AT22" i="20" s="1"/>
  <c r="AT23" i="20" s="1"/>
  <c r="AT24" i="20" s="1"/>
  <c r="AT25" i="20" s="1"/>
  <c r="AT26" i="20" s="1"/>
  <c r="AT27" i="20" s="1"/>
  <c r="AT28" i="20" s="1"/>
  <c r="AT29" i="20" s="1"/>
  <c r="AT30" i="20" s="1"/>
  <c r="AT31" i="20" s="1"/>
  <c r="AT32" i="20" s="1"/>
  <c r="AT33" i="20" s="1"/>
  <c r="AT34" i="20" s="1"/>
  <c r="AT35" i="20" s="1"/>
  <c r="AT36" i="20" s="1"/>
  <c r="AT37" i="20" s="1"/>
  <c r="AT38" i="20" s="1"/>
  <c r="AT39" i="20" s="1"/>
  <c r="AT40" i="20" s="1"/>
  <c r="AT41" i="20" s="1"/>
  <c r="AT42" i="20" s="1"/>
  <c r="AT43" i="20" s="1"/>
  <c r="AT44" i="20" s="1"/>
  <c r="AT45" i="20" s="1"/>
  <c r="AT46" i="20" s="1"/>
  <c r="AT47" i="20" s="1"/>
  <c r="AT48" i="20" s="1"/>
  <c r="AT49" i="20" s="1"/>
  <c r="AT50" i="20" s="1"/>
  <c r="AT51" i="20" s="1"/>
  <c r="AT52" i="20" s="1"/>
  <c r="AT9" i="19"/>
  <c r="AT10" i="19" s="1"/>
  <c r="AT11" i="19" s="1"/>
  <c r="AT12" i="19" s="1"/>
  <c r="AT13" i="19" s="1"/>
  <c r="AT14" i="19" s="1"/>
  <c r="AT15" i="19" s="1"/>
  <c r="AT16" i="19" s="1"/>
  <c r="AT17" i="19" s="1"/>
  <c r="AT18" i="19" s="1"/>
  <c r="AT19" i="19" s="1"/>
  <c r="AT20" i="19" s="1"/>
  <c r="AT21" i="19" s="1"/>
  <c r="AT22" i="19" s="1"/>
  <c r="AT23" i="19" s="1"/>
  <c r="AT24" i="19" s="1"/>
  <c r="AT25" i="19" s="1"/>
  <c r="AT26" i="19" s="1"/>
  <c r="AT27" i="19" s="1"/>
  <c r="AT28" i="19" s="1"/>
  <c r="AT29" i="19" s="1"/>
  <c r="AT30" i="19" s="1"/>
  <c r="AT31" i="19" s="1"/>
  <c r="AT32" i="19" s="1"/>
  <c r="AT33" i="19" s="1"/>
  <c r="AT34" i="19" s="1"/>
  <c r="AT35" i="19" s="1"/>
  <c r="AT36" i="19" s="1"/>
  <c r="AT37" i="19" s="1"/>
  <c r="AT38" i="19" s="1"/>
  <c r="AT39" i="19" s="1"/>
  <c r="AT40" i="19" s="1"/>
  <c r="AT41" i="19" s="1"/>
  <c r="AT42" i="19" s="1"/>
  <c r="AT43" i="19" s="1"/>
  <c r="AT44" i="19" s="1"/>
  <c r="AT45" i="19" s="1"/>
  <c r="AT46" i="19" s="1"/>
  <c r="AT47" i="19" s="1"/>
  <c r="AT48" i="19" s="1"/>
  <c r="AT49" i="19" s="1"/>
  <c r="AT50" i="19" s="1"/>
  <c r="AT51" i="19" s="1"/>
  <c r="AT52" i="19" s="1"/>
  <c r="AY1" i="22" a="1"/>
  <c r="AY1" i="22" s="1"/>
  <c r="AY2" i="22" s="1" a="1"/>
  <c r="AY2" i="22" s="1"/>
  <c r="AY3" i="22" s="1"/>
  <c r="AT3" i="3"/>
  <c r="AT4" i="3" s="1"/>
  <c r="AT5" i="3" s="1"/>
  <c r="AT6" i="3" s="1"/>
  <c r="AT7" i="3" s="1"/>
  <c r="AY1" i="20" l="1" a="1"/>
  <c r="AY1" i="20" s="1"/>
  <c r="AY2" i="20" s="1" a="1"/>
  <c r="AY2" i="20" s="1"/>
  <c r="AY3" i="20" s="1"/>
  <c r="AY1" i="19" a="1"/>
  <c r="AY1" i="19" s="1"/>
  <c r="AY2" i="19" s="1" a="1"/>
  <c r="AY2" i="19" s="1"/>
  <c r="AY3" i="19" s="1"/>
  <c r="D2" i="5" s="1"/>
  <c r="D5" i="5"/>
  <c r="Y13" i="4"/>
  <c r="O13" i="4"/>
  <c r="D3" i="5" l="1"/>
  <c r="B2" i="5" s="1"/>
  <c r="AY1" i="2"/>
  <c r="B52" i="4"/>
  <c r="B50" i="4"/>
  <c r="B49" i="4"/>
  <c r="B48" i="4"/>
  <c r="B47" i="4"/>
  <c r="B46" i="4"/>
  <c r="B45" i="4"/>
  <c r="B44" i="4"/>
  <c r="B43" i="4"/>
  <c r="B41" i="4"/>
  <c r="B40" i="4"/>
  <c r="B39" i="4"/>
  <c r="B38" i="4"/>
  <c r="B37" i="4"/>
  <c r="B36" i="4"/>
  <c r="B35" i="4"/>
  <c r="B33" i="4"/>
  <c r="B32" i="4"/>
  <c r="B31" i="4"/>
  <c r="B30" i="4"/>
  <c r="B29" i="4"/>
  <c r="B28" i="4"/>
  <c r="B27" i="4"/>
  <c r="B26" i="4"/>
  <c r="B25" i="4"/>
  <c r="B23" i="4"/>
  <c r="B22" i="4"/>
  <c r="B21" i="4"/>
  <c r="B20" i="4"/>
  <c r="B19" i="4"/>
  <c r="B18" i="4"/>
  <c r="B17" i="4"/>
  <c r="B16" i="4"/>
  <c r="B15" i="4"/>
  <c r="B14" i="4"/>
  <c r="B11" i="4"/>
  <c r="B10" i="4"/>
  <c r="B9" i="4"/>
  <c r="B8" i="4"/>
  <c r="B7" i="4"/>
  <c r="B6" i="4"/>
  <c r="B5" i="4"/>
  <c r="B4" i="4"/>
  <c r="AK51" i="4"/>
  <c r="AK42" i="4"/>
  <c r="AK34" i="4"/>
  <c r="AK24" i="4"/>
  <c r="AK12" i="4"/>
  <c r="AK3" i="4"/>
  <c r="AK17" i="3"/>
  <c r="AK13" i="3"/>
  <c r="AK11" i="3"/>
  <c r="AK8" i="3"/>
  <c r="AK3" i="3"/>
  <c r="B18" i="3"/>
  <c r="B16" i="3"/>
  <c r="B15" i="3"/>
  <c r="B14" i="3"/>
  <c r="B12" i="3"/>
  <c r="B10" i="3"/>
  <c r="B9" i="3"/>
  <c r="B7" i="3"/>
  <c r="B6" i="3"/>
  <c r="B5" i="3"/>
  <c r="B4" i="3"/>
  <c r="AP52" i="4"/>
  <c r="AP50" i="4"/>
  <c r="AP49" i="4"/>
  <c r="AP48" i="4"/>
  <c r="AP47" i="4"/>
  <c r="AP46" i="4"/>
  <c r="AP45" i="4"/>
  <c r="AP44" i="4"/>
  <c r="AP43" i="4"/>
  <c r="AP41" i="4"/>
  <c r="AP40" i="4"/>
  <c r="AP39" i="4"/>
  <c r="AP38" i="4"/>
  <c r="AP37" i="4"/>
  <c r="AP36" i="4"/>
  <c r="AP35" i="4"/>
  <c r="AP33" i="4"/>
  <c r="AP32" i="4"/>
  <c r="AP31" i="4"/>
  <c r="AP30" i="4"/>
  <c r="AP29" i="4"/>
  <c r="AP28" i="4"/>
  <c r="AP27" i="4"/>
  <c r="AP26" i="4"/>
  <c r="AP25" i="4"/>
  <c r="AP23" i="4"/>
  <c r="AP22" i="4"/>
  <c r="AP21" i="4"/>
  <c r="AP20" i="4"/>
  <c r="AP19" i="4"/>
  <c r="AP18" i="4"/>
  <c r="AP17" i="4"/>
  <c r="AP16" i="4"/>
  <c r="AP15" i="4"/>
  <c r="AP14" i="4"/>
  <c r="AP11" i="4"/>
  <c r="AP10" i="4"/>
  <c r="AP9" i="4"/>
  <c r="AP8" i="4"/>
  <c r="AP7" i="4"/>
  <c r="AP6" i="4"/>
  <c r="AP5" i="4"/>
  <c r="AP4" i="4"/>
  <c r="AN52" i="4"/>
  <c r="AN50" i="4"/>
  <c r="AN49" i="4"/>
  <c r="AN48" i="4"/>
  <c r="AN47" i="4"/>
  <c r="AN46" i="4"/>
  <c r="AN45" i="4"/>
  <c r="AN44" i="4"/>
  <c r="AN43" i="4"/>
  <c r="AN41" i="4"/>
  <c r="AN40" i="4"/>
  <c r="AN39" i="4"/>
  <c r="AN38" i="4"/>
  <c r="AN37" i="4"/>
  <c r="AN36" i="4"/>
  <c r="AN35" i="4"/>
  <c r="AN33" i="4"/>
  <c r="AN32" i="4"/>
  <c r="AN31" i="4"/>
  <c r="AN30" i="4"/>
  <c r="AN29" i="4"/>
  <c r="AN28" i="4"/>
  <c r="AN27" i="4"/>
  <c r="AN26" i="4"/>
  <c r="AN25" i="4"/>
  <c r="AN23" i="4"/>
  <c r="AN22" i="4"/>
  <c r="AN21" i="4"/>
  <c r="AN20" i="4"/>
  <c r="AN19" i="4"/>
  <c r="AN18" i="4"/>
  <c r="AN17" i="4"/>
  <c r="AN16" i="4"/>
  <c r="AN15" i="4"/>
  <c r="AN14" i="4"/>
  <c r="AN11" i="4"/>
  <c r="AN10" i="4"/>
  <c r="AN9" i="4"/>
  <c r="AN8" i="4"/>
  <c r="AN7" i="4"/>
  <c r="AN6" i="4"/>
  <c r="AN5" i="4"/>
  <c r="AN4" i="4"/>
  <c r="AN51" i="4"/>
  <c r="AN42" i="4"/>
  <c r="AN34" i="4"/>
  <c r="AN24" i="4"/>
  <c r="AN12" i="4"/>
  <c r="AN3" i="4"/>
  <c r="AM52" i="4"/>
  <c r="AM50" i="4"/>
  <c r="AM49" i="4"/>
  <c r="AM48" i="4"/>
  <c r="AM47" i="4"/>
  <c r="AM46" i="4"/>
  <c r="AM45" i="4"/>
  <c r="AM44" i="4"/>
  <c r="AM43" i="4"/>
  <c r="AM41" i="4"/>
  <c r="AM40" i="4"/>
  <c r="AM39" i="4"/>
  <c r="AM38" i="4"/>
  <c r="AM37" i="4"/>
  <c r="AM36" i="4"/>
  <c r="AM35" i="4"/>
  <c r="AM33" i="4"/>
  <c r="AM32" i="4"/>
  <c r="AM31" i="4"/>
  <c r="AM30" i="4"/>
  <c r="AM29" i="4"/>
  <c r="AM28" i="4"/>
  <c r="AM27" i="4"/>
  <c r="AM26" i="4"/>
  <c r="AM25" i="4"/>
  <c r="AM23" i="4"/>
  <c r="AM22" i="4"/>
  <c r="AM21" i="4"/>
  <c r="AM20" i="4"/>
  <c r="AM19" i="4"/>
  <c r="AM18" i="4"/>
  <c r="AM17" i="4"/>
  <c r="AM16" i="4"/>
  <c r="AM15" i="4"/>
  <c r="AM14" i="4"/>
  <c r="AM11" i="4"/>
  <c r="AM10" i="4"/>
  <c r="AM9" i="4"/>
  <c r="AM8" i="4"/>
  <c r="AM7" i="4"/>
  <c r="AM6" i="4"/>
  <c r="AM5" i="4"/>
  <c r="AM4" i="4"/>
  <c r="AP18" i="3"/>
  <c r="AP16" i="3"/>
  <c r="AP15" i="3"/>
  <c r="AP14" i="3"/>
  <c r="AP12" i="3"/>
  <c r="AP10" i="3"/>
  <c r="AP9" i="3"/>
  <c r="AP7" i="3"/>
  <c r="AP6" i="3"/>
  <c r="AP5" i="3"/>
  <c r="AP4" i="3"/>
  <c r="AN17" i="3"/>
  <c r="AN13" i="3"/>
  <c r="AN11" i="3"/>
  <c r="AN8" i="3"/>
  <c r="AT8" i="3" s="1"/>
  <c r="AT9" i="3" s="1"/>
  <c r="AT10" i="3" s="1"/>
  <c r="AN18" i="3"/>
  <c r="AN16" i="3"/>
  <c r="AN15" i="3"/>
  <c r="AN14" i="3"/>
  <c r="AN12" i="3"/>
  <c r="AN10" i="3"/>
  <c r="AN9" i="3"/>
  <c r="AN7" i="3"/>
  <c r="AN6" i="3"/>
  <c r="AN5" i="3"/>
  <c r="AN4" i="3"/>
  <c r="AN3" i="3"/>
  <c r="AM17" i="3"/>
  <c r="AM18" i="3"/>
  <c r="AM16" i="3"/>
  <c r="AM15" i="3"/>
  <c r="AM14" i="3"/>
  <c r="AM12" i="3"/>
  <c r="AM10" i="3"/>
  <c r="AM9" i="3"/>
  <c r="AM7" i="3"/>
  <c r="AM6" i="3"/>
  <c r="AM5" i="3"/>
  <c r="AM4" i="3"/>
  <c r="AY1" i="4"/>
  <c r="AY1" i="3"/>
  <c r="AM27" i="2"/>
  <c r="AM25" i="2"/>
  <c r="AM24" i="2"/>
  <c r="AM23" i="2"/>
  <c r="AM21" i="2"/>
  <c r="AM20" i="2"/>
  <c r="AM19" i="2"/>
  <c r="AM18" i="2"/>
  <c r="AM17" i="2"/>
  <c r="AM16" i="2"/>
  <c r="AM15" i="2"/>
  <c r="AM13" i="2"/>
  <c r="AM12" i="2"/>
  <c r="AM10" i="2"/>
  <c r="AM9" i="2"/>
  <c r="AM7" i="2"/>
  <c r="AM6" i="2"/>
  <c r="AM5" i="2"/>
  <c r="AP27" i="2"/>
  <c r="AN27" i="2"/>
  <c r="AN26" i="2"/>
  <c r="AN22" i="2"/>
  <c r="AN14" i="2"/>
  <c r="AN11" i="2"/>
  <c r="AN8" i="2"/>
  <c r="AN3" i="2"/>
  <c r="AT3" i="2" s="1"/>
  <c r="AT4" i="2" s="1"/>
  <c r="AT5" i="2" s="1"/>
  <c r="AT6" i="2" s="1"/>
  <c r="AT7" i="2" s="1"/>
  <c r="AT8" i="2" s="1"/>
  <c r="AT9" i="2" s="1"/>
  <c r="AT10" i="2" s="1"/>
  <c r="AT11" i="2" s="1"/>
  <c r="AT12" i="2" s="1"/>
  <c r="AT13" i="2" s="1"/>
  <c r="AT14" i="2" s="1"/>
  <c r="AT15" i="2" s="1"/>
  <c r="AT16" i="2" s="1"/>
  <c r="AT17" i="2" s="1"/>
  <c r="AT18" i="2" s="1"/>
  <c r="AT19" i="2" s="1"/>
  <c r="AT20" i="2" s="1"/>
  <c r="AT21" i="2" s="1"/>
  <c r="AT22" i="2" s="1"/>
  <c r="AT23" i="2" s="1"/>
  <c r="AT24" i="2" s="1"/>
  <c r="AT25" i="2" s="1"/>
  <c r="AT26" i="2" s="1"/>
  <c r="AT27" i="2" s="1"/>
  <c r="AT28" i="2" s="1"/>
  <c r="AT29" i="2" s="1"/>
  <c r="AT30" i="2" s="1"/>
  <c r="AT31" i="2" s="1"/>
  <c r="AT32" i="2" s="1"/>
  <c r="AT33" i="2" s="1"/>
  <c r="AT34" i="2" s="1"/>
  <c r="AT35" i="2" s="1"/>
  <c r="AT36" i="2" s="1"/>
  <c r="AT37" i="2" s="1"/>
  <c r="AT38" i="2" s="1"/>
  <c r="AT39" i="2" s="1"/>
  <c r="AT40" i="2" s="1"/>
  <c r="AT41" i="2" s="1"/>
  <c r="AT42" i="2" s="1"/>
  <c r="AT43" i="2" s="1"/>
  <c r="AT44" i="2" s="1"/>
  <c r="AT45" i="2" s="1"/>
  <c r="AT46" i="2" s="1"/>
  <c r="AT47" i="2" s="1"/>
  <c r="AT48" i="2" s="1"/>
  <c r="AT49" i="2" s="1"/>
  <c r="AT50" i="2" s="1"/>
  <c r="AT51" i="2" s="1"/>
  <c r="AT52" i="2" s="1"/>
  <c r="AN25" i="2"/>
  <c r="AN24" i="2"/>
  <c r="AN23" i="2"/>
  <c r="AN21" i="2"/>
  <c r="AN20" i="2"/>
  <c r="AN19" i="2"/>
  <c r="AN18" i="2"/>
  <c r="AN17" i="2"/>
  <c r="AN16" i="2"/>
  <c r="AN15" i="2"/>
  <c r="AN13" i="2"/>
  <c r="AN12" i="2"/>
  <c r="AN10" i="2"/>
  <c r="AN9" i="2"/>
  <c r="AN7" i="2"/>
  <c r="AN6" i="2"/>
  <c r="AN5" i="2"/>
  <c r="AN4" i="2"/>
  <c r="AP25" i="2"/>
  <c r="AP24" i="2"/>
  <c r="AP23" i="2"/>
  <c r="AP21" i="2"/>
  <c r="AP20" i="2"/>
  <c r="AP19" i="2"/>
  <c r="AP18" i="2"/>
  <c r="AP15" i="2"/>
  <c r="AP17" i="2"/>
  <c r="AP16" i="2"/>
  <c r="AP13" i="2"/>
  <c r="AP12" i="2"/>
  <c r="AP10" i="2"/>
  <c r="AP9" i="2"/>
  <c r="AP7" i="2"/>
  <c r="AP6" i="2"/>
  <c r="AP5" i="2"/>
  <c r="AP4" i="2"/>
  <c r="AK26" i="2"/>
  <c r="AK22" i="2"/>
  <c r="AK14" i="2"/>
  <c r="AK11" i="2"/>
  <c r="AK8" i="2"/>
  <c r="AK3" i="2"/>
  <c r="AM3" i="1"/>
  <c r="B29" i="1"/>
  <c r="B27" i="1"/>
  <c r="B26" i="1"/>
  <c r="B24" i="1"/>
  <c r="B23" i="1"/>
  <c r="B22" i="1"/>
  <c r="B21" i="1"/>
  <c r="B20" i="1"/>
  <c r="B19" i="1"/>
  <c r="B18" i="1"/>
  <c r="B16" i="1"/>
  <c r="B15" i="1"/>
  <c r="B13" i="1"/>
  <c r="B12" i="1"/>
  <c r="B10" i="1"/>
  <c r="B9" i="1"/>
  <c r="B8" i="1"/>
  <c r="B7" i="1"/>
  <c r="B6" i="1"/>
  <c r="B5" i="1"/>
  <c r="B4" i="1"/>
  <c r="AT11" i="3" l="1"/>
  <c r="AT12" i="3" s="1"/>
  <c r="AT13" i="3" s="1"/>
  <c r="AT14" i="3" s="1"/>
  <c r="AT15" i="3" s="1"/>
  <c r="AT16" i="3" s="1"/>
  <c r="AT17" i="3" s="1"/>
  <c r="AT18" i="3" s="1"/>
  <c r="AT19" i="3" s="1"/>
  <c r="AT20" i="3" s="1"/>
  <c r="AT21" i="3" s="1"/>
  <c r="AT22" i="3" s="1"/>
  <c r="AT23" i="3" s="1"/>
  <c r="AT24" i="3" s="1"/>
  <c r="AT25" i="3" s="1"/>
  <c r="AT26" i="3" s="1"/>
  <c r="AT27" i="3" s="1"/>
  <c r="AT28" i="3" s="1"/>
  <c r="AT29" i="3" s="1"/>
  <c r="AT30" i="3" s="1"/>
  <c r="AT31" i="3" s="1"/>
  <c r="AT32" i="3" s="1"/>
  <c r="AT33" i="3" s="1"/>
  <c r="AT34" i="3" s="1"/>
  <c r="AT35" i="3" s="1"/>
  <c r="AT36" i="3" s="1"/>
  <c r="AT37" i="3" s="1"/>
  <c r="AT38" i="3" s="1"/>
  <c r="AT39" i="3" s="1"/>
  <c r="AT40" i="3" s="1"/>
  <c r="AT41" i="3" s="1"/>
  <c r="AT42" i="3" s="1"/>
  <c r="AT43" i="3" s="1"/>
  <c r="AT44" i="3" s="1"/>
  <c r="AT45" i="3" s="1"/>
  <c r="AT46" i="3" s="1"/>
  <c r="AT47" i="3" s="1"/>
  <c r="AT48" i="3" s="1"/>
  <c r="AT49" i="3" s="1"/>
  <c r="AT50" i="3" s="1"/>
  <c r="AT51" i="3" s="1"/>
  <c r="AT52" i="3" s="1"/>
  <c r="AN13" i="4"/>
  <c r="AR13" i="4" l="1"/>
  <c r="AS12" i="4" s="1"/>
  <c r="AM12" i="4" s="1"/>
  <c r="AQ13" i="4"/>
  <c r="AY2" i="2" a="1"/>
  <c r="AY2" i="2" s="1"/>
  <c r="AY3" i="2" s="1"/>
  <c r="AK28" i="1" l="1"/>
  <c r="AK25" i="1"/>
  <c r="AK17" i="1"/>
  <c r="AK14" i="1"/>
  <c r="AK11" i="1"/>
  <c r="AK3" i="1"/>
  <c r="AY1" i="1"/>
  <c r="AM4" i="2" l="1"/>
  <c r="AM3" i="2"/>
  <c r="AP29" i="1"/>
  <c r="AP27" i="1"/>
  <c r="AP26" i="1"/>
  <c r="AP24" i="1"/>
  <c r="AP23" i="1"/>
  <c r="AP22" i="1"/>
  <c r="AP21" i="1"/>
  <c r="AP20" i="1"/>
  <c r="AP19" i="1"/>
  <c r="AP18" i="1"/>
  <c r="AP16" i="1"/>
  <c r="AP15" i="1"/>
  <c r="AP13" i="1"/>
  <c r="AP12" i="1"/>
  <c r="AP10" i="1"/>
  <c r="AP9" i="1"/>
  <c r="AP8" i="1"/>
  <c r="AP7" i="1"/>
  <c r="AP6" i="1"/>
  <c r="AP5" i="1"/>
  <c r="AP4" i="1"/>
  <c r="AN28" i="1"/>
  <c r="AN25" i="1"/>
  <c r="AN17" i="1"/>
  <c r="AN14" i="1"/>
  <c r="AN29" i="1"/>
  <c r="AN27" i="1"/>
  <c r="AN26" i="1"/>
  <c r="AN24" i="1"/>
  <c r="AN23" i="1"/>
  <c r="AN22" i="1"/>
  <c r="AN21" i="1"/>
  <c r="AN20" i="1"/>
  <c r="AN19" i="1"/>
  <c r="AN18" i="1"/>
  <c r="AN16" i="1"/>
  <c r="AN15" i="1"/>
  <c r="AN13" i="1"/>
  <c r="AN12" i="1"/>
  <c r="AN11" i="1"/>
  <c r="AN10" i="1"/>
  <c r="AN9" i="1"/>
  <c r="AN8" i="1"/>
  <c r="AN7" i="1"/>
  <c r="AN6" i="1"/>
  <c r="AN5" i="1"/>
  <c r="AN4" i="1"/>
  <c r="AN3" i="1"/>
  <c r="AT3" i="1" s="1"/>
  <c r="AT4" i="1" s="1"/>
  <c r="AT5" i="1" s="1"/>
  <c r="AT6" i="1" s="1"/>
  <c r="AM29" i="1"/>
  <c r="AM27" i="1"/>
  <c r="AM26" i="1"/>
  <c r="AM24" i="1"/>
  <c r="AM23" i="1"/>
  <c r="AM22" i="1"/>
  <c r="AM21" i="1"/>
  <c r="AM20" i="1"/>
  <c r="AM19" i="1"/>
  <c r="AM18" i="1"/>
  <c r="AM16" i="1"/>
  <c r="AM15" i="1"/>
  <c r="AM13" i="1"/>
  <c r="AM12" i="1"/>
  <c r="AM10" i="1"/>
  <c r="AM9" i="1"/>
  <c r="AM8" i="1"/>
  <c r="AM7" i="1"/>
  <c r="AM6" i="1"/>
  <c r="AM5" i="1"/>
  <c r="AM4" i="1"/>
  <c r="AP51" i="4"/>
  <c r="AP42" i="4"/>
  <c r="AP34" i="4"/>
  <c r="AP24" i="4"/>
  <c r="AP12" i="4"/>
  <c r="AM51" i="4"/>
  <c r="AM42" i="4"/>
  <c r="AM34" i="4"/>
  <c r="AM24" i="4"/>
  <c r="AR18" i="3"/>
  <c r="AR16" i="3"/>
  <c r="AQ16" i="3"/>
  <c r="AR15" i="3"/>
  <c r="AR14" i="3"/>
  <c r="AR12" i="3"/>
  <c r="AR10" i="3"/>
  <c r="AQ10" i="3"/>
  <c r="AR9" i="3"/>
  <c r="AR7" i="3"/>
  <c r="AR6" i="3"/>
  <c r="AR5" i="3"/>
  <c r="AQ5" i="3"/>
  <c r="AR4" i="3"/>
  <c r="AQ4" i="3"/>
  <c r="AQ15" i="3"/>
  <c r="AQ14" i="3"/>
  <c r="AQ12" i="3"/>
  <c r="AQ9" i="3"/>
  <c r="AQ7" i="3"/>
  <c r="AQ6" i="3"/>
  <c r="AP17" i="3"/>
  <c r="AP13" i="3"/>
  <c r="AP11" i="3"/>
  <c r="AP8" i="3"/>
  <c r="AM13" i="3"/>
  <c r="AM11" i="3"/>
  <c r="AM8" i="3"/>
  <c r="AP26" i="2"/>
  <c r="AP22" i="2"/>
  <c r="AP14" i="2"/>
  <c r="AP11" i="2"/>
  <c r="AP8" i="2"/>
  <c r="AM26" i="2"/>
  <c r="AM22" i="2"/>
  <c r="AM14" i="2"/>
  <c r="AM11" i="2"/>
  <c r="AM8" i="2"/>
  <c r="AP3" i="3"/>
  <c r="AM3" i="3"/>
  <c r="AP3" i="4"/>
  <c r="AM3" i="4"/>
  <c r="AP3" i="2"/>
  <c r="AT7" i="1" l="1"/>
  <c r="AT8" i="1" s="1"/>
  <c r="AT9" i="1" s="1"/>
  <c r="AT10" i="1" s="1"/>
  <c r="AT11" i="1" s="1"/>
  <c r="AT12" i="1" s="1"/>
  <c r="AT13" i="1" s="1"/>
  <c r="AT14" i="1" s="1"/>
  <c r="AT15" i="1" s="1"/>
  <c r="AT16" i="1" s="1"/>
  <c r="AT17" i="1" s="1"/>
  <c r="AT18" i="1" s="1"/>
  <c r="AT19" i="1" s="1"/>
  <c r="AT20" i="1" s="1"/>
  <c r="AT21" i="1" s="1"/>
  <c r="AT22" i="1" s="1"/>
  <c r="AT23" i="1" s="1"/>
  <c r="AT24" i="1" s="1"/>
  <c r="AT25" i="1" s="1"/>
  <c r="AT26" i="1" s="1"/>
  <c r="AT27" i="1" s="1"/>
  <c r="AT28" i="1" s="1"/>
  <c r="AT29" i="1" s="1"/>
  <c r="AT30" i="1" s="1"/>
  <c r="AT31" i="1" s="1"/>
  <c r="AT32" i="1" s="1"/>
  <c r="AT33" i="1" s="1"/>
  <c r="AT34" i="1" s="1"/>
  <c r="AT35" i="1" s="1"/>
  <c r="AT36" i="1" s="1"/>
  <c r="AT37" i="1" s="1"/>
  <c r="AT38" i="1" s="1"/>
  <c r="AT39" i="1" s="1"/>
  <c r="AT40" i="1" s="1"/>
  <c r="AT41" i="1" s="1"/>
  <c r="AT42" i="1" s="1"/>
  <c r="AT43" i="1" s="1"/>
  <c r="AT44" i="1" s="1"/>
  <c r="AT45" i="1" s="1"/>
  <c r="AT46" i="1" s="1"/>
  <c r="AT47" i="1" s="1"/>
  <c r="AT48" i="1" s="1"/>
  <c r="AT49" i="1" s="1"/>
  <c r="AT50" i="1" s="1"/>
  <c r="AT51" i="1" s="1"/>
  <c r="AT52" i="1" s="1"/>
  <c r="AR3" i="1"/>
  <c r="AP28" i="1"/>
  <c r="AP25" i="1"/>
  <c r="AP17" i="1"/>
  <c r="AP14" i="1"/>
  <c r="AP11" i="1"/>
  <c r="AP3" i="1"/>
  <c r="AR27" i="1"/>
  <c r="AQ27" i="1"/>
  <c r="AR26" i="1"/>
  <c r="AQ26" i="1"/>
  <c r="AR25" i="1"/>
  <c r="AQ25" i="1"/>
  <c r="AR24" i="1"/>
  <c r="AQ24" i="1"/>
  <c r="AR23" i="1"/>
  <c r="AQ23" i="1"/>
  <c r="AR22" i="1"/>
  <c r="AQ22" i="1"/>
  <c r="AR21" i="1"/>
  <c r="AQ21" i="1"/>
  <c r="AR20" i="1"/>
  <c r="AQ20" i="1"/>
  <c r="AR16" i="1"/>
  <c r="AQ16" i="1"/>
  <c r="AR15" i="1"/>
  <c r="AQ15" i="1"/>
  <c r="AR14" i="1"/>
  <c r="AQ14" i="1"/>
  <c r="AR13" i="1"/>
  <c r="AQ13" i="1"/>
  <c r="AR10" i="1"/>
  <c r="AQ10" i="1"/>
  <c r="AR9" i="1"/>
  <c r="AQ9" i="1"/>
  <c r="AR8" i="1"/>
  <c r="AQ8" i="1"/>
  <c r="AR7" i="1"/>
  <c r="AQ7" i="1"/>
  <c r="AR6" i="1"/>
  <c r="AQ6" i="1"/>
  <c r="AR5" i="1"/>
  <c r="AQ5" i="1"/>
  <c r="AM11" i="1"/>
  <c r="AM28" i="1"/>
  <c r="AM25" i="1"/>
  <c r="AM17" i="1"/>
  <c r="AM14" i="1"/>
  <c r="AQ18" i="3" l="1"/>
  <c r="AR11" i="3" l="1"/>
  <c r="AQ11" i="3"/>
  <c r="AR8" i="3"/>
  <c r="AQ8" i="3"/>
  <c r="AR13" i="3"/>
  <c r="AQ13" i="3"/>
  <c r="AQ43" i="4"/>
  <c r="AR43" i="4"/>
  <c r="AQ42" i="4"/>
  <c r="AR42" i="4"/>
  <c r="AQ48" i="4"/>
  <c r="AR48" i="4"/>
  <c r="AQ30" i="4"/>
  <c r="AR30" i="4"/>
  <c r="AR29" i="4"/>
  <c r="AQ29" i="4"/>
  <c r="AQ49" i="4"/>
  <c r="AR49" i="4"/>
  <c r="AQ36" i="4"/>
  <c r="AR36" i="4"/>
  <c r="AR6" i="4"/>
  <c r="AQ6" i="4"/>
  <c r="AR32" i="4"/>
  <c r="AQ32" i="4"/>
  <c r="AQ37" i="4"/>
  <c r="AR37" i="4"/>
  <c r="AR10" i="4"/>
  <c r="AQ10" i="4"/>
  <c r="AQ24" i="4"/>
  <c r="AR24" i="4"/>
  <c r="AR4" i="4"/>
  <c r="AQ4" i="4"/>
  <c r="AR17" i="4"/>
  <c r="AQ17" i="4"/>
  <c r="AR28" i="4"/>
  <c r="AQ28" i="4"/>
  <c r="AQ18" i="4"/>
  <c r="AR18" i="4"/>
  <c r="AR7" i="4"/>
  <c r="AQ7" i="4"/>
  <c r="AQ3" i="4"/>
  <c r="AR3" i="4"/>
  <c r="AR46" i="4"/>
  <c r="AQ46" i="4"/>
  <c r="AR23" i="4"/>
  <c r="AQ23" i="4"/>
  <c r="AR22" i="4"/>
  <c r="AQ22" i="4"/>
  <c r="AQ25" i="4"/>
  <c r="AR25" i="4"/>
  <c r="AQ9" i="4"/>
  <c r="AR9" i="4"/>
  <c r="AR34" i="4"/>
  <c r="AQ34" i="4"/>
  <c r="AR47" i="4"/>
  <c r="AQ47" i="4"/>
  <c r="AR15" i="4"/>
  <c r="AQ15" i="4"/>
  <c r="AQ19" i="4"/>
  <c r="AR19" i="4"/>
  <c r="AR45" i="4"/>
  <c r="AQ45" i="4"/>
  <c r="AR41" i="4"/>
  <c r="AQ41" i="4"/>
  <c r="AR20" i="4"/>
  <c r="AQ20" i="4"/>
  <c r="AR35" i="4"/>
  <c r="AQ35" i="4"/>
  <c r="AR50" i="4"/>
  <c r="AQ50" i="4"/>
  <c r="AR40" i="4"/>
  <c r="AQ40" i="4"/>
  <c r="AQ8" i="4"/>
  <c r="AR8" i="4"/>
  <c r="AR21" i="4"/>
  <c r="AQ21" i="4"/>
  <c r="AR33" i="4"/>
  <c r="AQ33" i="4"/>
  <c r="AR5" i="4"/>
  <c r="AQ5" i="4"/>
  <c r="AR26" i="4"/>
  <c r="AQ26" i="4"/>
  <c r="AR39" i="4"/>
  <c r="AQ39" i="4"/>
  <c r="AR11" i="4"/>
  <c r="AQ11" i="4"/>
  <c r="AR27" i="4"/>
  <c r="AQ27" i="4"/>
  <c r="AR38" i="4"/>
  <c r="AQ38" i="4"/>
  <c r="AQ31" i="4"/>
  <c r="AR31" i="4"/>
  <c r="AR44" i="4"/>
  <c r="AQ44" i="4"/>
  <c r="AQ51" i="4"/>
  <c r="AR51" i="4"/>
  <c r="AR52" i="4"/>
  <c r="AQ52" i="4"/>
  <c r="AR17" i="3"/>
  <c r="AQ17" i="3"/>
  <c r="AR16" i="4"/>
  <c r="AQ16" i="4"/>
  <c r="AR14" i="4"/>
  <c r="AQ14" i="4"/>
  <c r="AQ12" i="4"/>
  <c r="AT12" i="4" s="1"/>
  <c r="AT13" i="4" s="1"/>
  <c r="AT14" i="4" s="1"/>
  <c r="AT15" i="4" s="1"/>
  <c r="AT16" i="4" s="1"/>
  <c r="AT17" i="4" s="1"/>
  <c r="AT18" i="4" s="1"/>
  <c r="AT19" i="4" s="1"/>
  <c r="AT20" i="4" s="1"/>
  <c r="AT21" i="4" s="1"/>
  <c r="AT22" i="4" s="1"/>
  <c r="AT23" i="4" s="1"/>
  <c r="AT24" i="4" s="1"/>
  <c r="AT25" i="4" s="1"/>
  <c r="AT26" i="4" s="1"/>
  <c r="AT27" i="4" s="1"/>
  <c r="AT28" i="4" s="1"/>
  <c r="AT29" i="4" s="1"/>
  <c r="AT30" i="4" s="1"/>
  <c r="AT31" i="4" s="1"/>
  <c r="AT32" i="4" s="1"/>
  <c r="AT33" i="4" s="1"/>
  <c r="AT34" i="4" s="1"/>
  <c r="AT35" i="4" s="1"/>
  <c r="AT36" i="4" s="1"/>
  <c r="AT37" i="4" s="1"/>
  <c r="AT38" i="4" s="1"/>
  <c r="AT39" i="4" s="1"/>
  <c r="AT40" i="4" s="1"/>
  <c r="AT41" i="4" s="1"/>
  <c r="AT42" i="4" s="1"/>
  <c r="AT43" i="4" s="1"/>
  <c r="AT44" i="4" s="1"/>
  <c r="AT45" i="4" s="1"/>
  <c r="AT46" i="4" s="1"/>
  <c r="AT47" i="4" s="1"/>
  <c r="AT48" i="4" s="1"/>
  <c r="AT49" i="4" s="1"/>
  <c r="AT50" i="4" s="1"/>
  <c r="AT51" i="4" s="1"/>
  <c r="AT52" i="4" s="1"/>
  <c r="AR12" i="4"/>
  <c r="AR3" i="3"/>
  <c r="AQ3" i="3"/>
  <c r="AQ4" i="2"/>
  <c r="AR4" i="2"/>
  <c r="AQ3" i="2"/>
  <c r="AR3" i="2"/>
  <c r="AQ11" i="2"/>
  <c r="AR11" i="2"/>
  <c r="AR27" i="2"/>
  <c r="AQ27" i="2"/>
  <c r="AR6" i="2"/>
  <c r="AQ6" i="2"/>
  <c r="AR21" i="2"/>
  <c r="AQ21" i="2"/>
  <c r="AR12" i="2"/>
  <c r="AQ12" i="2"/>
  <c r="AR25" i="2"/>
  <c r="AQ25" i="2"/>
  <c r="AQ17" i="2"/>
  <c r="AR17" i="2"/>
  <c r="AR16" i="2"/>
  <c r="AQ16" i="2"/>
  <c r="AR5" i="2"/>
  <c r="AQ5" i="2"/>
  <c r="AR8" i="2"/>
  <c r="AQ8" i="2"/>
  <c r="AR9" i="2"/>
  <c r="AQ9" i="2"/>
  <c r="AQ23" i="2"/>
  <c r="AR23" i="2"/>
  <c r="AR26" i="2"/>
  <c r="AQ26" i="2"/>
  <c r="AR7" i="2"/>
  <c r="AQ7" i="2"/>
  <c r="AR24" i="2"/>
  <c r="AQ24" i="2"/>
  <c r="AR13" i="2"/>
  <c r="AQ13" i="2"/>
  <c r="AR18" i="2"/>
  <c r="AQ18" i="2"/>
  <c r="AQ10" i="2"/>
  <c r="AR10" i="2"/>
  <c r="AR14" i="2"/>
  <c r="AQ14" i="2"/>
  <c r="AR20" i="2"/>
  <c r="AQ20" i="2"/>
  <c r="AR15" i="2"/>
  <c r="AQ15" i="2"/>
  <c r="AR19" i="2"/>
  <c r="AQ19" i="2"/>
  <c r="AR22" i="2"/>
  <c r="AQ22" i="2"/>
  <c r="AR29" i="1"/>
  <c r="AQ29" i="1"/>
  <c r="AR28" i="1"/>
  <c r="AQ28" i="1"/>
  <c r="AQ19" i="1"/>
  <c r="AR19" i="1"/>
  <c r="AR18" i="1"/>
  <c r="AQ18" i="1"/>
  <c r="AR17" i="1"/>
  <c r="AQ17" i="1"/>
  <c r="AR12" i="1"/>
  <c r="AQ12" i="1"/>
  <c r="AR11" i="1"/>
  <c r="AQ11" i="1"/>
  <c r="AQ3" i="1"/>
  <c r="AR4" i="1"/>
  <c r="AQ4" i="1"/>
  <c r="AY2" i="3" l="1" a="1"/>
  <c r="AY2" i="3" s="1"/>
  <c r="AY3" i="3" s="1"/>
  <c r="AY2" i="1" a="1"/>
  <c r="AY2" i="1" s="1"/>
  <c r="AY3" i="1" s="1"/>
  <c r="AY2" i="4" l="1" a="1"/>
  <c r="AY2" i="4" s="1"/>
  <c r="AY3"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B7C9AE9B-742C-4FF9-A761-0AC27D30FA43}">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<sst xmlns="http://schemas.openxmlformats.org/spreadsheetml/2006/main" count="1014" uniqueCount="567">
  <si>
    <t>※ 項目前有標示★符號表示為TFDA認證項目，◎符號表示為TAF認證項目。★ Indicated as TFDA Accreditation Testing Field. ◎ Indicated as TAF Accreditation Testing Field.</t>
    <phoneticPr fontId="1" type="noConversion"/>
  </si>
  <si>
    <t>精油類商品 (Essential oil Products)：</t>
    <phoneticPr fontId="1" type="noConversion"/>
  </si>
  <si>
    <t>1.常見測試:</t>
    <phoneticPr fontId="1" type="noConversion"/>
  </si>
  <si>
    <t>防蚊用品 (Mosquito Repellent)：</t>
    <phoneticPr fontId="1" type="noConversion"/>
  </si>
  <si>
    <t xml:space="preserve">2.四大重金屬(砷,鉛,鎘,汞):   </t>
    <phoneticPr fontId="1" type="noConversion"/>
  </si>
  <si>
    <r>
      <t>3.</t>
    </r>
    <r>
      <rPr>
        <b/>
        <sz val="10"/>
        <color rgb="FF000000"/>
        <rFont val="新細明體"/>
        <family val="1"/>
        <charset val="136"/>
        <scheme val="minor"/>
      </rPr>
      <t>八大重金屬(砷,鉛,鎘,汞,鋇,鉻,鎳,銻)</t>
    </r>
    <r>
      <rPr>
        <sz val="10"/>
        <color rgb="FF000000"/>
        <rFont val="新細明體"/>
        <family val="1"/>
        <charset val="136"/>
        <scheme val="minor"/>
      </rPr>
      <t xml:space="preserve">:  </t>
    </r>
    <phoneticPr fontId="1" type="noConversion"/>
  </si>
  <si>
    <r>
      <t>4.</t>
    </r>
    <r>
      <rPr>
        <b/>
        <sz val="10"/>
        <color rgb="FF000000"/>
        <rFont val="新細明體"/>
        <family val="1"/>
        <charset val="136"/>
        <scheme val="minor"/>
      </rPr>
      <t xml:space="preserve"> 一般微生物測試: </t>
    </r>
    <phoneticPr fontId="1" type="noConversion"/>
  </si>
  <si>
    <r>
      <t>5.</t>
    </r>
    <r>
      <rPr>
        <b/>
        <sz val="10"/>
        <color rgb="FF000000"/>
        <rFont val="新細明體"/>
        <family val="1"/>
        <charset val="136"/>
        <scheme val="minor"/>
      </rPr>
      <t>防腐劑類:</t>
    </r>
    <phoneticPr fontId="1" type="noConversion"/>
  </si>
  <si>
    <t>薰香品(含禮儀用品) (Incenes)：</t>
    <phoneticPr fontId="1" type="noConversion"/>
  </si>
  <si>
    <t>衛生用品 (Hygiene Product)：</t>
    <phoneticPr fontId="1" type="noConversion"/>
  </si>
  <si>
    <t>精油類商品</t>
    <phoneticPr fontId="1" type="noConversion"/>
  </si>
  <si>
    <t>防蚊用品</t>
    <phoneticPr fontId="1" type="noConversion"/>
  </si>
  <si>
    <t>薰香品(含禮儀用品)</t>
    <phoneticPr fontId="1" type="noConversion"/>
  </si>
  <si>
    <t>衛生用品</t>
    <phoneticPr fontId="1" type="noConversion"/>
  </si>
  <si>
    <r>
      <t>CNS 15047</t>
    </r>
    <r>
      <rPr>
        <b/>
        <sz val="9"/>
        <color rgb="FF000000"/>
        <rFont val="微軟正黑體"/>
        <family val="2"/>
        <charset val="136"/>
      </rPr>
      <t>香品</t>
    </r>
    <r>
      <rPr>
        <b/>
        <sz val="9"/>
        <color rgb="FF000000"/>
        <rFont val="Arial"/>
        <family val="2"/>
      </rPr>
      <t xml:space="preserve"> </t>
    </r>
    <r>
      <rPr>
        <b/>
        <sz val="8"/>
        <color rgb="FF000000"/>
        <rFont val="Arial"/>
        <family val="2"/>
      </rPr>
      <t>CNS 15047 Joss Sticks</t>
    </r>
    <r>
      <rPr>
        <b/>
        <sz val="9"/>
        <color rgb="FF000000"/>
        <rFont val="Arial"/>
        <family val="2"/>
      </rPr>
      <t xml:space="preserve">  (</t>
    </r>
    <r>
      <rPr>
        <b/>
        <sz val="9"/>
        <color rgb="FF000000"/>
        <rFont val="微軟正黑體"/>
        <family val="2"/>
        <charset val="136"/>
      </rPr>
      <t>樣品量</t>
    </r>
    <r>
      <rPr>
        <b/>
        <sz val="9"/>
        <color rgb="FF000000"/>
        <rFont val="Arial"/>
        <family val="2"/>
      </rPr>
      <t>:</t>
    </r>
    <r>
      <rPr>
        <b/>
        <sz val="9"/>
        <color rgb="FF000000"/>
        <rFont val="微軟正黑體"/>
        <family val="2"/>
        <charset val="136"/>
      </rPr>
      <t>約</t>
    </r>
    <r>
      <rPr>
        <b/>
        <sz val="9"/>
        <color rgb="FF000000"/>
        <rFont val="Arial"/>
        <family val="2"/>
      </rPr>
      <t xml:space="preserve">100g) </t>
    </r>
    <phoneticPr fontId="1" type="noConversion"/>
  </si>
  <si>
    <r>
      <t>CNS 15095</t>
    </r>
    <r>
      <rPr>
        <b/>
        <sz val="9"/>
        <color rgb="FF000000"/>
        <rFont val="微軟正黑體"/>
        <family val="2"/>
        <charset val="136"/>
      </rPr>
      <t>金、銀紙</t>
    </r>
    <r>
      <rPr>
        <b/>
        <sz val="9"/>
        <color rgb="FF000000"/>
        <rFont val="Arial"/>
        <family val="2"/>
      </rPr>
      <t xml:space="preserve"> </t>
    </r>
    <r>
      <rPr>
        <b/>
        <sz val="8"/>
        <color rgb="FF000000"/>
        <rFont val="Arial"/>
        <family val="2"/>
      </rPr>
      <t xml:space="preserve">CNS 15095 Joss Papers </t>
    </r>
    <r>
      <rPr>
        <b/>
        <sz val="9"/>
        <color rgb="FF000000"/>
        <rFont val="Arial"/>
        <family val="2"/>
      </rPr>
      <t>(</t>
    </r>
    <r>
      <rPr>
        <b/>
        <sz val="9"/>
        <color rgb="FF000000"/>
        <rFont val="微軟正黑體"/>
        <family val="2"/>
        <charset val="136"/>
      </rPr>
      <t>樣品量</t>
    </r>
    <r>
      <rPr>
        <b/>
        <sz val="9"/>
        <color rgb="FF000000"/>
        <rFont val="Arial"/>
        <family val="2"/>
      </rPr>
      <t>:</t>
    </r>
    <r>
      <rPr>
        <b/>
        <sz val="9"/>
        <color rgb="FF000000"/>
        <rFont val="微軟正黑體"/>
        <family val="2"/>
        <charset val="136"/>
      </rPr>
      <t>約</t>
    </r>
    <r>
      <rPr>
        <b/>
        <sz val="9"/>
        <color rgb="FF000000"/>
        <rFont val="Arial"/>
        <family val="2"/>
      </rPr>
      <t>40g)</t>
    </r>
    <phoneticPr fontId="1" type="noConversion"/>
  </si>
  <si>
    <r>
      <t>CNS 15047</t>
    </r>
    <r>
      <rPr>
        <b/>
        <sz val="9"/>
        <color rgb="FF000000"/>
        <rFont val="微軟正黑體"/>
        <family val="2"/>
        <charset val="136"/>
      </rPr>
      <t>香腳檢測</t>
    </r>
    <r>
      <rPr>
        <b/>
        <sz val="8"/>
        <color rgb="FF000000"/>
        <rFont val="Arial"/>
        <family val="2"/>
      </rPr>
      <t>CNS 15047 Joss Sticks</t>
    </r>
    <r>
      <rPr>
        <b/>
        <sz val="9"/>
        <color rgb="FF000000"/>
        <rFont val="Arial"/>
        <family val="2"/>
      </rPr>
      <t xml:space="preserve">  (</t>
    </r>
    <r>
      <rPr>
        <b/>
        <sz val="9"/>
        <color rgb="FF000000"/>
        <rFont val="微軟正黑體"/>
        <family val="2"/>
        <charset val="136"/>
      </rPr>
      <t>樣品量</t>
    </r>
    <r>
      <rPr>
        <b/>
        <sz val="9"/>
        <color rgb="FF000000"/>
        <rFont val="Arial"/>
        <family val="2"/>
      </rPr>
      <t>:</t>
    </r>
    <r>
      <rPr>
        <b/>
        <sz val="9"/>
        <color rgb="FF000000"/>
        <rFont val="微軟正黑體"/>
        <family val="2"/>
        <charset val="136"/>
      </rPr>
      <t>約</t>
    </r>
    <r>
      <rPr>
        <b/>
        <sz val="9"/>
        <color rgb="FF000000"/>
        <rFont val="Arial"/>
        <family val="2"/>
      </rPr>
      <t>20g)</t>
    </r>
    <phoneticPr fontId="1" type="noConversion"/>
  </si>
  <si>
    <r>
      <t xml:space="preserve">CNS 1065 </t>
    </r>
    <r>
      <rPr>
        <b/>
        <sz val="9"/>
        <color rgb="FF000000"/>
        <rFont val="微軟正黑體"/>
        <family val="2"/>
        <charset val="136"/>
      </rPr>
      <t>蠟燭</t>
    </r>
    <r>
      <rPr>
        <b/>
        <sz val="9"/>
        <color rgb="FF000000"/>
        <rFont val="Arial"/>
        <family val="2"/>
      </rPr>
      <t xml:space="preserve"> </t>
    </r>
    <r>
      <rPr>
        <b/>
        <sz val="8"/>
        <color rgb="FF000000"/>
        <rFont val="Arial"/>
        <family val="2"/>
      </rPr>
      <t>CNS 1065 Candles</t>
    </r>
    <r>
      <rPr>
        <b/>
        <sz val="9"/>
        <color rgb="FF000000"/>
        <rFont val="Arial"/>
        <family val="2"/>
      </rPr>
      <t xml:space="preserve"> (</t>
    </r>
    <r>
      <rPr>
        <b/>
        <sz val="9"/>
        <color rgb="FF000000"/>
        <rFont val="微軟正黑體"/>
        <family val="2"/>
        <charset val="136"/>
      </rPr>
      <t>請給一樣的樣品共</t>
    </r>
    <r>
      <rPr>
        <b/>
        <sz val="9"/>
        <color rgb="FF000000"/>
        <rFont val="Arial"/>
        <family val="2"/>
      </rPr>
      <t>5</t>
    </r>
    <r>
      <rPr>
        <b/>
        <sz val="9"/>
        <color rgb="FF000000"/>
        <rFont val="微軟正黑體"/>
        <family val="2"/>
        <charset val="136"/>
      </rPr>
      <t>組</t>
    </r>
    <r>
      <rPr>
        <b/>
        <sz val="9"/>
        <color rgb="FF000000"/>
        <rFont val="Arial"/>
        <family val="2"/>
      </rPr>
      <t>)</t>
    </r>
    <phoneticPr fontId="1" type="noConversion"/>
  </si>
  <si>
    <t>層級</t>
    <phoneticPr fontId="1" type="noConversion"/>
  </si>
  <si>
    <t>顯示篩選</t>
    <phoneticPr fontId="1" type="noConversion"/>
  </si>
  <si>
    <t>顯示內容</t>
    <phoneticPr fontId="1" type="noConversion"/>
  </si>
  <si>
    <t>群組1</t>
    <phoneticPr fontId="1" type="noConversion"/>
  </si>
  <si>
    <t>群組1-1</t>
    <phoneticPr fontId="1" type="noConversion"/>
  </si>
  <si>
    <t>群組1-2</t>
  </si>
  <si>
    <t>群組1-3</t>
  </si>
  <si>
    <t>群組1-4</t>
  </si>
  <si>
    <t>群組1-5</t>
  </si>
  <si>
    <t>群組1-6</t>
  </si>
  <si>
    <t>群組1-7</t>
  </si>
  <si>
    <t>群組2</t>
    <phoneticPr fontId="1" type="noConversion"/>
  </si>
  <si>
    <t>群組2-1</t>
    <phoneticPr fontId="1" type="noConversion"/>
  </si>
  <si>
    <t>群組2-2</t>
  </si>
  <si>
    <t>群組3</t>
    <phoneticPr fontId="1" type="noConversion"/>
  </si>
  <si>
    <t>群組3-1</t>
    <phoneticPr fontId="1" type="noConversion"/>
  </si>
  <si>
    <t>群組3-2</t>
  </si>
  <si>
    <t>群組4</t>
    <phoneticPr fontId="1" type="noConversion"/>
  </si>
  <si>
    <t>群組4-1</t>
    <phoneticPr fontId="1" type="noConversion"/>
  </si>
  <si>
    <t>群組4-2</t>
  </si>
  <si>
    <t>群組4-3</t>
  </si>
  <si>
    <t>群組4-4</t>
  </si>
  <si>
    <t>群組4-5</t>
  </si>
  <si>
    <t>群組4-6</t>
  </si>
  <si>
    <t>群組4-7</t>
  </si>
  <si>
    <t>群組5</t>
    <phoneticPr fontId="1" type="noConversion"/>
  </si>
  <si>
    <t>群組5-1</t>
    <phoneticPr fontId="1" type="noConversion"/>
  </si>
  <si>
    <t>群組5-2</t>
  </si>
  <si>
    <t>群組6</t>
    <phoneticPr fontId="1" type="noConversion"/>
  </si>
  <si>
    <t>群組6-1</t>
    <phoneticPr fontId="1" type="noConversion"/>
  </si>
  <si>
    <r>
      <t>其他</t>
    </r>
    <r>
      <rPr>
        <b/>
        <sz val="8"/>
        <color rgb="FF000000"/>
        <rFont val="Arial"/>
        <family val="2"/>
      </rPr>
      <t>Others</t>
    </r>
    <r>
      <rPr>
        <b/>
        <sz val="9"/>
        <color rgb="FF000000"/>
        <rFont val="Arial"/>
        <family val="2"/>
      </rPr>
      <t xml:space="preserve"> items</t>
    </r>
    <phoneticPr fontId="1" type="noConversion"/>
  </si>
  <si>
    <t>群組1-1</t>
    <phoneticPr fontId="1" type="noConversion"/>
  </si>
  <si>
    <t>群組2</t>
    <phoneticPr fontId="1" type="noConversion"/>
  </si>
  <si>
    <t>群組2-1</t>
    <phoneticPr fontId="1" type="noConversion"/>
  </si>
  <si>
    <t>群組3</t>
    <phoneticPr fontId="1" type="noConversion"/>
  </si>
  <si>
    <t>群組3-1</t>
    <phoneticPr fontId="1" type="noConversion"/>
  </si>
  <si>
    <t>群組4</t>
    <phoneticPr fontId="1" type="noConversion"/>
  </si>
  <si>
    <t>群組4-1</t>
    <phoneticPr fontId="1" type="noConversion"/>
  </si>
  <si>
    <t>群組5</t>
    <phoneticPr fontId="1" type="noConversion"/>
  </si>
  <si>
    <t>群組5-1</t>
    <phoneticPr fontId="1" type="noConversion"/>
  </si>
  <si>
    <t>群組5-3</t>
  </si>
  <si>
    <t>群組6</t>
    <phoneticPr fontId="1" type="noConversion"/>
  </si>
  <si>
    <t>群組6-1</t>
    <phoneticPr fontId="1" type="noConversion"/>
  </si>
  <si>
    <t>群組2-2</t>
    <phoneticPr fontId="1" type="noConversion"/>
  </si>
  <si>
    <t>群組4-2</t>
    <phoneticPr fontId="1" type="noConversion"/>
  </si>
  <si>
    <t>群組4-3</t>
    <phoneticPr fontId="1" type="noConversion"/>
  </si>
  <si>
    <t>群組1-8</t>
  </si>
  <si>
    <t>群組2-3</t>
  </si>
  <si>
    <t>群組2-4</t>
  </si>
  <si>
    <t>群組2-5</t>
  </si>
  <si>
    <t>群組2-6</t>
  </si>
  <si>
    <t>群組2-7</t>
  </si>
  <si>
    <t>群組2-8</t>
  </si>
  <si>
    <t>群組2-9</t>
  </si>
  <si>
    <t>群組2-10</t>
  </si>
  <si>
    <t>群組3-3</t>
  </si>
  <si>
    <t>群組3-4</t>
  </si>
  <si>
    <t>群組3-5</t>
  </si>
  <si>
    <t>群組3-6</t>
  </si>
  <si>
    <t>群組3-7</t>
  </si>
  <si>
    <t>群組3-8</t>
  </si>
  <si>
    <t>群組3-9</t>
  </si>
  <si>
    <t>群組5-4</t>
  </si>
  <si>
    <t>群組5-5</t>
  </si>
  <si>
    <t>群組5-6</t>
  </si>
  <si>
    <t>群組5-7</t>
  </si>
  <si>
    <t>群組5-8</t>
  </si>
  <si>
    <t xml:space="preserve"> 輕量型成人紙尿褲Lightweight adult diaper.</t>
  </si>
  <si>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 type="noConversion"/>
  </si>
  <si>
    <t>Applicant (APPL.)/Sponsor</t>
    <phoneticPr fontId="1"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</si>
  <si>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 type="noConversion"/>
  </si>
  <si>
    <r>
      <rPr>
        <b/>
        <sz val="11"/>
        <color rgb="FF000000"/>
        <rFont val="微軟正黑體"/>
        <family val="2"/>
        <charset val="136"/>
      </rPr>
      <t>發票廠商</t>
    </r>
    <phoneticPr fontId="1" type="noConversion"/>
  </si>
  <si>
    <t>Invoice</t>
    <phoneticPr fontId="1" type="noConversion"/>
  </si>
  <si>
    <r>
      <rPr>
        <b/>
        <sz val="11"/>
        <color rgb="FF000000"/>
        <rFont val="微軟正黑體"/>
        <family val="2"/>
        <charset val="136"/>
      </rPr>
      <t>報告需求</t>
    </r>
    <phoneticPr fontId="1" type="noConversion"/>
  </si>
  <si>
    <t>Report requriement</t>
    <phoneticPr fontId="1" type="noConversion"/>
  </si>
  <si>
    <r>
      <rPr>
        <sz val="9"/>
        <color rgb="FF000000"/>
        <rFont val="微軟正黑體"/>
        <family val="2"/>
        <charset val="136"/>
      </rPr>
      <t>自主管理</t>
    </r>
    <r>
      <rPr>
        <sz val="9"/>
        <color rgb="FF000000"/>
        <rFont val="Arial"/>
        <family val="2"/>
      </rPr>
      <t>For self-management</t>
    </r>
    <phoneticPr fontId="1" type="noConversion"/>
  </si>
  <si>
    <r>
      <rPr>
        <sz val="9"/>
        <color rgb="FF000000"/>
        <rFont val="微軟正黑體"/>
        <family val="2"/>
        <charset val="136"/>
      </rPr>
      <t>出口使用</t>
    </r>
    <r>
      <rPr>
        <sz val="9"/>
        <color rgb="FF000000"/>
        <rFont val="Arial"/>
        <family val="2"/>
      </rPr>
      <t>For export</t>
    </r>
    <phoneticPr fontId="1" type="noConversion"/>
  </si>
  <si>
    <r>
      <rPr>
        <sz val="9"/>
        <color rgb="FF000000"/>
        <rFont val="微軟正黑體"/>
        <family val="2"/>
        <charset val="136"/>
      </rPr>
      <t>政府法規要求</t>
    </r>
    <r>
      <rPr>
        <sz val="9"/>
        <color rgb="FF000000"/>
        <rFont val="Arial"/>
        <family val="2"/>
      </rPr>
      <t xml:space="preserve"> For regulations  </t>
    </r>
    <phoneticPr fontId="1" type="noConversion"/>
  </si>
  <si>
    <r>
      <rPr>
        <sz val="10"/>
        <color rgb="FF000000"/>
        <rFont val="微軟正黑體"/>
        <family val="2"/>
        <charset val="136"/>
      </rPr>
      <t>中文</t>
    </r>
    <r>
      <rPr>
        <sz val="10"/>
        <color rgb="FF000000"/>
        <rFont val="Arial"/>
        <family val="2"/>
      </rPr>
      <t xml:space="preserve"> Traditional Chinese   </t>
    </r>
    <phoneticPr fontId="1" type="noConversion"/>
  </si>
  <si>
    <r>
      <rPr>
        <sz val="10"/>
        <color rgb="FF000000"/>
        <rFont val="微軟正黑體"/>
        <family val="2"/>
        <charset val="136"/>
      </rPr>
      <t>英文</t>
    </r>
    <r>
      <rPr>
        <sz val="10"/>
        <color rgb="FF000000"/>
        <rFont val="Arial"/>
        <family val="2"/>
      </rPr>
      <t xml:space="preserve"> English </t>
    </r>
    <phoneticPr fontId="1" type="noConversion"/>
  </si>
  <si>
    <r>
      <rPr>
        <sz val="10"/>
        <color rgb="FF000000"/>
        <rFont val="微軟正黑體"/>
        <family val="2"/>
        <charset val="136"/>
      </rPr>
      <t>自取報告</t>
    </r>
    <r>
      <rPr>
        <sz val="10"/>
        <color rgb="FF000000"/>
        <rFont val="Arial"/>
        <family val="2"/>
      </rPr>
      <t xml:space="preserve"> Pick up by self  </t>
    </r>
    <phoneticPr fontId="1"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</si>
  <si>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</si>
  <si>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</si>
  <si>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1" type="noConversion"/>
  </si>
  <si>
    <r>
      <rPr>
        <sz val="9"/>
        <rFont val="微軟正黑體"/>
        <family val="2"/>
        <charset val="136"/>
      </rPr>
      <t>散裝</t>
    </r>
    <r>
      <rPr>
        <sz val="9"/>
        <rFont val="Arial"/>
        <family val="2"/>
      </rPr>
      <t xml:space="preserve"> </t>
    </r>
    <r>
      <rPr>
        <b/>
        <sz val="10"/>
        <rFont val="Arial"/>
        <family val="2"/>
      </rPr>
      <t xml:space="preserve">In Bulk  </t>
    </r>
    <phoneticPr fontId="1"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</si>
  <si>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</si>
  <si>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 type="noConversion"/>
  </si>
  <si>
    <r>
      <rPr>
        <sz val="9"/>
        <color rgb="FF000000"/>
        <rFont val="微軟正黑體"/>
        <family val="2"/>
        <charset val="136"/>
      </rPr>
      <t>數量</t>
    </r>
    <r>
      <rPr>
        <sz val="9"/>
        <color rgb="FF000000"/>
        <rFont val="Arial"/>
        <family val="2"/>
      </rPr>
      <t xml:space="preserve"> Quantity</t>
    </r>
    <phoneticPr fontId="1" type="noConversion"/>
  </si>
  <si>
    <r>
      <rPr>
        <sz val="9"/>
        <color rgb="FF000000"/>
        <rFont val="微軟正黑體"/>
        <family val="2"/>
        <charset val="136"/>
      </rPr>
      <t>單位</t>
    </r>
    <r>
      <rPr>
        <sz val="9"/>
        <color rgb="FF000000"/>
        <rFont val="Arial"/>
        <family val="2"/>
      </rPr>
      <t xml:space="preserve"> Unit</t>
    </r>
    <phoneticPr fontId="1" type="noConversion"/>
  </si>
  <si>
    <t>Unit</t>
    <phoneticPr fontId="1" type="noConversion"/>
  </si>
  <si>
    <r>
      <rPr>
        <b/>
        <sz val="11"/>
        <color rgb="FF000000"/>
        <rFont val="微軟正黑體"/>
        <family val="2"/>
        <charset val="136"/>
      </rPr>
      <t>委託測試項目</t>
    </r>
    <phoneticPr fontId="1"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</si>
  <si>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 type="noConversion"/>
  </si>
  <si>
    <t>Signature</t>
    <phoneticPr fontId="1" type="noConversion"/>
  </si>
  <si>
    <t xml:space="preserve">Date in: </t>
    <phoneticPr fontId="1" type="noConversion"/>
  </si>
  <si>
    <t>Date out:</t>
    <phoneticPr fontId="1" type="noConversion"/>
  </si>
  <si>
    <r>
      <t>1.</t>
    </r>
    <r>
      <rPr>
        <b/>
        <sz val="9"/>
        <color rgb="FF000000"/>
        <rFont val="微軟正黑體"/>
        <family val="2"/>
        <charset val="136"/>
      </rPr>
      <t>相關測項 (樣品量:各項約30cc以上)</t>
    </r>
    <phoneticPr fontId="1" type="noConversion"/>
  </si>
  <si>
    <r>
      <t>2.</t>
    </r>
    <r>
      <rPr>
        <b/>
        <sz val="9"/>
        <rFont val="微軟正黑體"/>
        <family val="2"/>
        <charset val="136"/>
      </rPr>
      <t xml:space="preserve"> </t>
    </r>
    <r>
      <rPr>
        <b/>
        <sz val="9"/>
        <color rgb="FF000000"/>
        <rFont val="微軟正黑體"/>
        <family val="2"/>
        <charset val="136"/>
      </rPr>
      <t xml:space="preserve">四大重金屬(砷,鉛,鎘,汞):   </t>
    </r>
    <phoneticPr fontId="1" type="noConversion"/>
  </si>
  <si>
    <r>
      <t xml:space="preserve">3. </t>
    </r>
    <r>
      <rPr>
        <b/>
        <sz val="9"/>
        <color rgb="FF000000"/>
        <rFont val="微軟正黑體"/>
        <family val="2"/>
        <charset val="136"/>
      </rPr>
      <t>八大重金屬(砷,鉛,鎘,汞,鋇,鉻,鎳,銻)</t>
    </r>
    <r>
      <rPr>
        <sz val="9"/>
        <color rgb="FF000000"/>
        <rFont val="微軟正黑體"/>
        <family val="2"/>
        <charset val="136"/>
      </rPr>
      <t xml:space="preserve">:  </t>
    </r>
    <phoneticPr fontId="1" type="noConversion"/>
  </si>
  <si>
    <r>
      <t xml:space="preserve">4. </t>
    </r>
    <r>
      <rPr>
        <b/>
        <sz val="9"/>
        <color rgb="FF000000"/>
        <rFont val="微軟正黑體"/>
        <family val="2"/>
        <charset val="136"/>
      </rPr>
      <t xml:space="preserve">一般微生物測試: </t>
    </r>
    <phoneticPr fontId="1" type="noConversion"/>
  </si>
  <si>
    <r>
      <t xml:space="preserve">5. </t>
    </r>
    <r>
      <rPr>
        <b/>
        <sz val="9"/>
        <color rgb="FF000000"/>
        <rFont val="微軟正黑體"/>
        <family val="2"/>
        <charset val="136"/>
      </rPr>
      <t xml:space="preserve">塑化劑(定味劑): </t>
    </r>
    <phoneticPr fontId="1" type="noConversion"/>
  </si>
  <si>
    <r>
      <t>6.</t>
    </r>
    <r>
      <rPr>
        <b/>
        <sz val="9"/>
        <rFont val="微軟正黑體"/>
        <family val="2"/>
        <charset val="136"/>
      </rPr>
      <t>其他:</t>
    </r>
    <r>
      <rPr>
        <b/>
        <sz val="9"/>
        <color theme="1"/>
        <rFont val="微軟正黑體"/>
        <family val="2"/>
        <charset val="136"/>
      </rPr>
      <t>(未在表列測項可自行填寫)</t>
    </r>
    <phoneticPr fontId="1" type="noConversion"/>
  </si>
  <si>
    <t>6.其他:(未在表列測項請自行填寫)</t>
    <phoneticPr fontId="1" type="noConversion"/>
  </si>
  <si>
    <r>
      <t xml:space="preserve">CNS 12639  </t>
    </r>
    <r>
      <rPr>
        <b/>
        <sz val="9"/>
        <color rgb="FF000000"/>
        <rFont val="微軟正黑體"/>
        <family val="2"/>
        <charset val="136"/>
      </rPr>
      <t xml:space="preserve">嬰兒紙尿褲 </t>
    </r>
    <r>
      <rPr>
        <b/>
        <sz val="8"/>
        <color rgb="FF000000"/>
        <rFont val="微軟正黑體"/>
        <family val="2"/>
        <charset val="136"/>
      </rPr>
      <t>CNS 12639 Disposable diaper for baby</t>
    </r>
    <r>
      <rPr>
        <b/>
        <sz val="9"/>
        <color rgb="FF000000"/>
        <rFont val="微軟正黑體"/>
        <family val="2"/>
        <charset val="136"/>
      </rPr>
      <t>：</t>
    </r>
    <r>
      <rPr>
        <b/>
        <sz val="8"/>
        <color rgb="FF000000"/>
        <rFont val="微軟正黑體"/>
        <family val="2"/>
        <charset val="136"/>
      </rPr>
      <t xml:space="preserve"> </t>
    </r>
    <r>
      <rPr>
        <b/>
        <sz val="8"/>
        <color rgb="FFFF0000"/>
        <rFont val="微軟正黑體"/>
        <family val="2"/>
        <charset val="136"/>
      </rPr>
      <t>(樣品請提供完整包裝約80片)</t>
    </r>
    <phoneticPr fontId="1" type="noConversion"/>
  </si>
  <si>
    <r>
      <t xml:space="preserve">CNS 15152  </t>
    </r>
    <r>
      <rPr>
        <b/>
        <sz val="9"/>
        <color rgb="FF000000"/>
        <rFont val="微軟正黑體"/>
        <family val="2"/>
        <charset val="136"/>
      </rPr>
      <t xml:space="preserve">成人紙尿片 </t>
    </r>
    <r>
      <rPr>
        <b/>
        <sz val="8"/>
        <color rgb="FF000000"/>
        <rFont val="微軟正黑體"/>
        <family val="2"/>
        <charset val="136"/>
      </rPr>
      <t>CNS 15152 Disposable pad for adult</t>
    </r>
    <r>
      <rPr>
        <b/>
        <sz val="9"/>
        <color rgb="FF000000"/>
        <rFont val="微軟正黑體"/>
        <family val="2"/>
        <charset val="136"/>
      </rPr>
      <t>：</t>
    </r>
    <r>
      <rPr>
        <b/>
        <sz val="8"/>
        <color rgb="FFFF0000"/>
        <rFont val="微軟正黑體"/>
        <family val="2"/>
        <charset val="136"/>
      </rPr>
      <t>(樣品請提供完整包裝約90片)</t>
    </r>
    <phoneticPr fontId="1" type="noConversion"/>
  </si>
  <si>
    <r>
      <t xml:space="preserve">CNS 9324  </t>
    </r>
    <r>
      <rPr>
        <b/>
        <sz val="9"/>
        <color rgb="FF000000"/>
        <rFont val="微軟正黑體"/>
        <family val="2"/>
        <charset val="136"/>
      </rPr>
      <t xml:space="preserve">衛生棉 </t>
    </r>
    <r>
      <rPr>
        <b/>
        <sz val="8"/>
        <color rgb="FF000000"/>
        <rFont val="微軟正黑體"/>
        <family val="2"/>
        <charset val="136"/>
      </rPr>
      <t>CNS 9324 Feminine sanitary napkins</t>
    </r>
    <r>
      <rPr>
        <b/>
        <sz val="9"/>
        <color rgb="FF000000"/>
        <rFont val="微軟正黑體"/>
        <family val="2"/>
        <charset val="136"/>
      </rPr>
      <t>：</t>
    </r>
    <r>
      <rPr>
        <b/>
        <sz val="8"/>
        <color rgb="FFFF0000"/>
        <rFont val="微軟正黑體"/>
        <family val="2"/>
        <charset val="136"/>
      </rPr>
      <t>(樣品請提供完整包裝約70片)</t>
    </r>
    <phoneticPr fontId="1" type="noConversion"/>
  </si>
  <si>
    <r>
      <t xml:space="preserve">CNS 8157  </t>
    </r>
    <r>
      <rPr>
        <b/>
        <sz val="9"/>
        <color rgb="FF000000"/>
        <rFont val="微軟正黑體"/>
        <family val="2"/>
        <charset val="136"/>
      </rPr>
      <t xml:space="preserve">濕巾 </t>
    </r>
    <r>
      <rPr>
        <b/>
        <sz val="8"/>
        <color rgb="FF000000"/>
        <rFont val="微軟正黑體"/>
        <family val="2"/>
        <charset val="136"/>
      </rPr>
      <t>CNS 8157 Wet wipes</t>
    </r>
    <r>
      <rPr>
        <b/>
        <sz val="9"/>
        <color rgb="FF000000"/>
        <rFont val="微軟正黑體"/>
        <family val="2"/>
        <charset val="136"/>
      </rPr>
      <t>：</t>
    </r>
    <r>
      <rPr>
        <b/>
        <sz val="8"/>
        <color rgb="FFFF0000"/>
        <rFont val="微軟正黑體"/>
        <family val="2"/>
        <charset val="136"/>
      </rPr>
      <t xml:space="preserve">(樣品請提供80抽完整包裝約6包) </t>
    </r>
    <phoneticPr fontId="1" type="noConversion"/>
  </si>
  <si>
    <r>
      <t>其他</t>
    </r>
    <r>
      <rPr>
        <b/>
        <sz val="9"/>
        <color rgb="FF000000"/>
        <rFont val="微軟正黑體"/>
        <family val="2"/>
        <charset val="136"/>
      </rPr>
      <t xml:space="preserve"> </t>
    </r>
    <r>
      <rPr>
        <b/>
        <sz val="8"/>
        <color rgb="FF000000"/>
        <rFont val="微軟正黑體"/>
        <family val="2"/>
        <charset val="136"/>
      </rPr>
      <t>Other items</t>
    </r>
    <r>
      <rPr>
        <b/>
        <sz val="9"/>
        <color rgb="FF000000"/>
        <rFont val="微軟正黑體"/>
        <family val="2"/>
        <charset val="136"/>
      </rPr>
      <t>:</t>
    </r>
    <phoneticPr fontId="1" type="noConversion"/>
  </si>
  <si>
    <t>群組2-1-1</t>
    <phoneticPr fontId="1" type="noConversion"/>
  </si>
  <si>
    <t>付款切結書</t>
  </si>
  <si>
    <t>※ 如第一頁申請廠商與發票廠商不同，再請填寫用印此付款切結書，</t>
  </si>
  <si>
    <t>本公司</t>
    <phoneticPr fontId="1" type="noConversion"/>
  </si>
  <si>
    <t>(申請廠商) 於民國     </t>
    <phoneticPr fontId="1" type="noConversion"/>
  </si>
  <si>
    <t>年</t>
    <phoneticPr fontId="1" type="noConversion"/>
  </si>
  <si>
    <t>月</t>
    <phoneticPr fontId="1" type="noConversion"/>
  </si>
  <si>
    <t>日，</t>
    <phoneticPr fontId="1" type="noConversion"/>
  </si>
  <si>
    <t xml:space="preserve">送驗      </t>
    <phoneticPr fontId="1" type="noConversion"/>
  </si>
  <si>
    <t>(樣品名稱)至台灣檢驗科技股份有限公司檢驗，</t>
    <phoneticPr fontId="1" type="noConversion"/>
  </si>
  <si>
    <t>因公司內部因素，發票&amp;付款由</t>
    <phoneticPr fontId="1" type="noConversion"/>
  </si>
  <si>
    <t>(發票廠商)支付。若日後因上列之</t>
    <phoneticPr fontId="1" type="noConversion"/>
  </si>
  <si>
    <t>名譽受損等問題，</t>
    <phoneticPr fontId="1" type="noConversion"/>
  </si>
  <si>
    <t>一律由本公司</t>
    <phoneticPr fontId="1" type="noConversion"/>
  </si>
  <si>
    <t>(申請廠商)負擔責任問題。</t>
    <phoneticPr fontId="1" type="noConversion"/>
  </si>
  <si>
    <t>申請廠商之公司大小章</t>
    <phoneticPr fontId="1" type="noConversion"/>
  </si>
  <si>
    <t>承辦人簽名：</t>
    <phoneticPr fontId="1" type="noConversion"/>
  </si>
  <si>
    <t xml:space="preserve"> 用印處：</t>
    <phoneticPr fontId="1" type="noConversion"/>
  </si>
  <si>
    <t>付款廠商之公司大小章</t>
    <phoneticPr fontId="1" type="noConversion"/>
  </si>
  <si>
    <t>用印處：</t>
    <phoneticPr fontId="1" type="noConversion"/>
  </si>
  <si>
    <t>民國</t>
    <phoneticPr fontId="1" type="noConversion"/>
  </si>
  <si>
    <t>日</t>
    <phoneticPr fontId="1" type="noConversion"/>
  </si>
  <si>
    <t>※文件用印簽名完畢可隨樣品與簽名申請書一併寄至各區服務據點，並署名*超微量工業安全實驗室 收</t>
    <phoneticPr fontId="1" type="noConversion"/>
  </si>
  <si>
    <t>委託檢測聲明書</t>
  </si>
  <si>
    <t>※ 如第一頁申請廠商非送測產品的生產製造或品牌所有者，需填寫與用印此聲明書，</t>
  </si>
  <si>
    <t>公司委託，送</t>
    <phoneticPr fontId="1" type="noConversion"/>
  </si>
  <si>
    <t>※報告廠商抬頭需填寫</t>
    <phoneticPr fontId="1" type="noConversion"/>
  </si>
  <si>
    <t>※生產或供應廠商需填寫</t>
    <phoneticPr fontId="1" type="noConversion"/>
  </si>
  <si>
    <t>※產品名稱需填寫</t>
    <phoneticPr fontId="1" type="noConversion"/>
  </si>
  <si>
    <t>以上所有資料均取得此公司同意，若日後因上列之原因，造成台灣檢驗科技股份有限公司</t>
    <phoneticPr fontId="1" type="noConversion"/>
  </si>
  <si>
    <t>出具之此份報告，有任何法律訴訟或名譽受損之疑，</t>
    <phoneticPr fontId="1" type="noConversion"/>
  </si>
  <si>
    <t xml:space="preserve">一律由本公司                                                     </t>
    <phoneticPr fontId="1" type="noConversion"/>
  </si>
  <si>
    <t>申請公司經辦人</t>
    <phoneticPr fontId="1" type="noConversion"/>
  </si>
  <si>
    <t xml:space="preserve">                          </t>
    <phoneticPr fontId="1" type="noConversion"/>
  </si>
  <si>
    <t xml:space="preserve">申請公司簽章(大小章) </t>
    <phoneticPr fontId="1" type="noConversion"/>
  </si>
  <si>
    <t>委託公司經辦人</t>
    <phoneticPr fontId="1" type="noConversion"/>
  </si>
  <si>
    <t>委託公司簽章(大小章)</t>
    <phoneticPr fontId="1" type="noConversion"/>
  </si>
  <si>
    <t>安心資訊平台檢測報告資訊公開同意書</t>
  </si>
  <si>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</si>
  <si>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</si>
  <si>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</si>
  <si>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</si>
  <si>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</si>
  <si>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</si>
  <si>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</si>
  <si>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</si>
  <si>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</si>
  <si>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</si>
  <si>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t xml:space="preserve">6. 上傳揭露報告不包含混合測試報告及僅出具紙本報告。 </t>
  </si>
  <si>
    <t>7. 刊登報告所產生的相關法律責任應由申請者自行承擔；如報告檢測項目無法源依據，應自行綜合評估相關法令規範後，再提出申請。</t>
  </si>
  <si>
    <t>廠商名稱：</t>
    <phoneticPr fontId="1" type="noConversion"/>
  </si>
  <si>
    <t>統一編號：</t>
    <phoneticPr fontId="1" type="noConversion"/>
  </si>
  <si>
    <t>聯絡電話： </t>
    <phoneticPr fontId="1" type="noConversion"/>
  </si>
  <si>
    <t>傳真：</t>
    <phoneticPr fontId="1" type="noConversion"/>
  </si>
  <si>
    <t>E-mail：</t>
    <phoneticPr fontId="1" type="noConversion"/>
  </si>
  <si>
    <t>                                                    </t>
    <phoneticPr fontId="1" type="noConversion"/>
  </si>
  <si>
    <t>提供服務據點如下：</t>
    <phoneticPr fontId="1"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</si>
  <si>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</si>
  <si>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</si>
  <si>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</si>
  <si>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</si>
  <si>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</si>
  <si>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</si>
  <si>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</si>
  <si>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</si>
  <si>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</si>
  <si>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</si>
  <si>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</si>
  <si>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</si>
  <si>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</si>
  <si>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</si>
  <si>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</si>
  <si>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</si>
  <si>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</si>
  <si>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</si>
  <si>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</si>
  <si>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</si>
  <si>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</si>
  <si>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</si>
  <si>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乙醇(高純度分析測試,GC/FID)   NT 4400</t>
    <phoneticPr fontId="1" type="noConversion"/>
  </si>
  <si>
    <t>甲醇  (粧品法) NT 4400</t>
    <phoneticPr fontId="1" type="noConversion"/>
  </si>
  <si>
    <t>異丙醇   NT 4400</t>
    <phoneticPr fontId="1" type="noConversion"/>
  </si>
  <si>
    <t>甲醛(粧品中甲醛之鑑別及含量測定(二))   NT 2800</t>
    <phoneticPr fontId="1" type="noConversion"/>
  </si>
  <si>
    <t>固形物(含水分和揮發物)  NT 3000</t>
    <phoneticPr fontId="1" type="noConversion"/>
  </si>
  <si>
    <t>GC-MS Scan(比對資料庫之有機化合物)  NT 19800</t>
    <phoneticPr fontId="1" type="noConversion"/>
  </si>
  <si>
    <t>有機溶劑59項(常見苯類、烷烯類，相對定量) (參考USEPA5021 with headspace) NT 6600</t>
    <phoneticPr fontId="1" type="noConversion"/>
  </si>
  <si>
    <t>ICP測試 (MDL 1ppm)  NT 2550</t>
    <phoneticPr fontId="1" type="noConversion"/>
  </si>
  <si>
    <t>ICP-MS檢測(MDL 0.01ppm)  NT 3100</t>
    <phoneticPr fontId="1" type="noConversion"/>
  </si>
  <si>
    <t>ICP測試 (MDL 1ppm) NT 4750</t>
    <phoneticPr fontId="1" type="noConversion"/>
  </si>
  <si>
    <t>ICP-MS檢測(MDL 0.01ppm) NT 5300</t>
    <phoneticPr fontId="1" type="noConversion"/>
  </si>
  <si>
    <t>好氣性生菌數  NT 1000</t>
    <phoneticPr fontId="1" type="noConversion"/>
  </si>
  <si>
    <t>總黴菌數和酵母菌  NT 1200</t>
    <phoneticPr fontId="1" type="noConversion"/>
  </si>
  <si>
    <t>大腸桿菌  NT 1650</t>
    <phoneticPr fontId="1" type="noConversion"/>
  </si>
  <si>
    <t>綠膿桿菌  NT 1650</t>
    <phoneticPr fontId="1" type="noConversion"/>
  </si>
  <si>
    <t>金黃色葡萄球菌  NT 1650</t>
    <phoneticPr fontId="1" type="noConversion"/>
  </si>
  <si>
    <t>沙門氏菌  NT 1650</t>
    <phoneticPr fontId="1" type="noConversion"/>
  </si>
  <si>
    <t>白色念珠菌  NT 1650</t>
    <phoneticPr fontId="1" type="noConversion"/>
  </si>
  <si>
    <t>七項(DBP、BBP、DEHP、DNOP、DMEP、DIPP、DNNP)  NT 5500</t>
    <phoneticPr fontId="1" type="noConversion"/>
  </si>
  <si>
    <t>十項(DBP、BBP、DEHP、DNOP、DMEP、DIPP、DMP、DINP、DIDP、DNNP)  NT 7200</t>
    <phoneticPr fontId="1" type="noConversion"/>
  </si>
  <si>
    <t>酯類7項 (MP, EP, PP, BP, Iso-PP, Iso-BP, Sec-BP)  NT 5000</t>
    <phoneticPr fontId="1" type="noConversion"/>
  </si>
  <si>
    <t>酸類5項(p-Hydroxybenzoic acid, Sorbic acid, Salicylic acid, Dehydroacetic acid, Benzoic acid)  NT 4000</t>
    <phoneticPr fontId="1" type="noConversion"/>
  </si>
  <si>
    <t>套裝12項  NT 7000</t>
    <phoneticPr fontId="1" type="noConversion"/>
  </si>
  <si>
    <t>好氣性生菌數  NT 1000</t>
    <phoneticPr fontId="1" type="noConversion"/>
  </si>
  <si>
    <t>總黴菌數和酵母菌  NT 1200</t>
    <phoneticPr fontId="1" type="noConversion"/>
  </si>
  <si>
    <t>大腸桿菌  NT 1650</t>
    <phoneticPr fontId="1" type="noConversion"/>
  </si>
  <si>
    <t>綠膿桿菌  NT 1650</t>
    <phoneticPr fontId="1" type="noConversion"/>
  </si>
  <si>
    <t>金黃色葡萄球菌  NT 1650</t>
    <phoneticPr fontId="1" type="noConversion"/>
  </si>
  <si>
    <t>沙門氏菌  NT 1650</t>
    <phoneticPr fontId="1" type="noConversion"/>
  </si>
  <si>
    <t>白色念珠菌  NT 1650</t>
    <phoneticPr fontId="1" type="noConversion"/>
  </si>
  <si>
    <t>ICP測試 (MDL 1ppm)  NT 4750</t>
    <phoneticPr fontId="1" type="noConversion"/>
  </si>
  <si>
    <t>ICP-MS檢測(MDL 0.01ppm)  NT 5300</t>
    <phoneticPr fontId="1" type="noConversion"/>
  </si>
  <si>
    <t>ICP測試 (MDL 1ppm)  NT 2550</t>
    <phoneticPr fontId="1" type="noConversion"/>
  </si>
  <si>
    <t>ICP-MS檢測(MDL 0.01ppm)  NT 3100</t>
    <phoneticPr fontId="1" type="noConversion"/>
  </si>
  <si>
    <t>DEET  NT 5500</t>
    <phoneticPr fontId="1" type="noConversion"/>
  </si>
  <si>
    <t>甲醇  NT 4400</t>
    <phoneticPr fontId="1" type="noConversion"/>
  </si>
  <si>
    <t>甲醛 (Formaldehyde)   NT 2800</t>
    <phoneticPr fontId="1" type="noConversion"/>
  </si>
  <si>
    <t>1,4-Dioxane  NT 8800</t>
    <phoneticPr fontId="1" type="noConversion"/>
  </si>
  <si>
    <t>甲醛釋出量CNS1349 (Formaldehyde Emission)  NT 2750</t>
    <phoneticPr fontId="1" type="noConversion"/>
  </si>
  <si>
    <t>#重金屬遷移量CNS4797-2 (Migration of certain elements)  NT 900</t>
    <phoneticPr fontId="1" type="noConversion"/>
  </si>
  <si>
    <t>多環芳香烃 (PAHs) CNS 15169  NT 5500</t>
    <phoneticPr fontId="1" type="noConversion"/>
  </si>
  <si>
    <t>揮發性有機化合物CNS 15127(苯、甲苯、二甲苯、二氯苯) (VOCs)  NT 4950</t>
    <phoneticPr fontId="1" type="noConversion"/>
  </si>
  <si>
    <t>多環芳香烃(PAHs)CNS15169  NT 5500</t>
    <phoneticPr fontId="1" type="noConversion"/>
  </si>
  <si>
    <t>#重金屬(鉛、鎘) (Soluble Lead (Pb) &amp; Soluble Cadmium (Cd))  NT 2200</t>
    <phoneticPr fontId="1" type="noConversion"/>
  </si>
  <si>
    <t>揮發性有機化合物CNS15127(苯、甲苯、二甲苯、二氯苯) (VOCs)  NT 4950</t>
    <phoneticPr fontId="1" type="noConversion"/>
  </si>
  <si>
    <t>基重(單層) (Grammage(1 layer))  NT 900</t>
    <phoneticPr fontId="1" type="noConversion"/>
  </si>
  <si>
    <t>基重-以乾基計 (Grammage)  NT 900</t>
    <phoneticPr fontId="1" type="noConversion"/>
  </si>
  <si>
    <t>外觀 (Appearance)  NT 1100</t>
    <phoneticPr fontId="1" type="noConversion"/>
  </si>
  <si>
    <t>可遷移性螢光物質 (Migratable fluorescent substance)  NT 1650</t>
    <phoneticPr fontId="1" type="noConversion"/>
  </si>
  <si>
    <t>甲醛萃出量(Formaldehyde emission)  NT 2750</t>
    <phoneticPr fontId="1" type="noConversion"/>
  </si>
  <si>
    <t>張數(抽數) (Number of sheets (or number of shots))  NT 1650</t>
    <phoneticPr fontId="1" type="noConversion"/>
  </si>
  <si>
    <t>總生菌數 (Aerobic Plate Count)  NT 1000</t>
    <phoneticPr fontId="1" type="noConversion"/>
  </si>
  <si>
    <t>大腸桿菌群 (Coliform)  NT 1300</t>
    <phoneticPr fontId="1" type="noConversion"/>
  </si>
  <si>
    <t>pH值(pH)  NT 1000</t>
    <phoneticPr fontId="1" type="noConversion"/>
  </si>
  <si>
    <t>滲漏 (Leak test)  NT 3300</t>
    <phoneticPr fontId="1" type="noConversion"/>
  </si>
  <si>
    <t>吸水倍數 (Urine absorption rate)  NT 1500</t>
    <phoneticPr fontId="1" type="noConversion"/>
  </si>
  <si>
    <t>褪色現象 (Color-fast test)  NT 1650</t>
    <phoneticPr fontId="1" type="noConversion"/>
  </si>
  <si>
    <t>表面乾爽性(回滲量) (Surface dryness(back seepage))  NT 3300</t>
    <phoneticPr fontId="1" type="noConversion"/>
  </si>
  <si>
    <t>外漏 (External leakage)  NT 3300</t>
    <phoneticPr fontId="1" type="noConversion"/>
  </si>
  <si>
    <t>吸尿倍數 (Urine absorption rate)  NT 3300</t>
    <phoneticPr fontId="1" type="noConversion"/>
  </si>
  <si>
    <t>#上表面材料抗張強度 (Upper-surface material tensile strength)  NT 2500</t>
    <phoneticPr fontId="1" type="noConversion"/>
  </si>
  <si>
    <t>尿液施尿量及保留量(橫向&amp;縱向) (Absorption before leakage(traversed &amp; straight)) (一般型Normal) NT 3300</t>
    <phoneticPr fontId="1" type="noConversion"/>
  </si>
  <si>
    <t>尿液施尿量及保留量(縱向) (Absorption before leakage(straight)) (輕量型Lightweight) NT 3300</t>
    <phoneticPr fontId="1" type="noConversion"/>
  </si>
  <si>
    <r>
      <t xml:space="preserve">CNS 13073  </t>
    </r>
    <r>
      <rPr>
        <b/>
        <sz val="9"/>
        <color rgb="FF000000"/>
        <rFont val="微軟正黑體"/>
        <family val="2"/>
        <charset val="136"/>
      </rPr>
      <t xml:space="preserve">成人紙尿褲 </t>
    </r>
    <r>
      <rPr>
        <b/>
        <sz val="8"/>
        <color rgb="FF000000"/>
        <rFont val="微軟正黑體"/>
        <family val="2"/>
        <charset val="136"/>
      </rPr>
      <t>CNS 13073 Disposable diaper for adult</t>
    </r>
    <r>
      <rPr>
        <b/>
        <sz val="9"/>
        <color rgb="FF000000"/>
        <rFont val="微軟正黑體"/>
        <family val="2"/>
        <charset val="136"/>
      </rPr>
      <t>：</t>
    </r>
    <r>
      <rPr>
        <b/>
        <sz val="9"/>
        <color rgb="FFFF0000"/>
        <rFont val="微軟正黑體"/>
        <family val="2"/>
        <charset val="136"/>
      </rPr>
      <t>(樣品請提供完整包裝約80片)</t>
    </r>
    <phoneticPr fontId="1" type="noConversion"/>
  </si>
  <si>
    <t>AND(前端需求+前V)</t>
    <phoneticPr fontId="1" type="noConversion"/>
  </si>
  <si>
    <t>OR(自己V或同層完成需求)</t>
    <phoneticPr fontId="1" type="noConversion"/>
  </si>
  <si>
    <t>需求開啟</t>
    <phoneticPr fontId="1" type="noConversion"/>
  </si>
  <si>
    <t>"-"個數</t>
    <phoneticPr fontId="1" type="noConversion"/>
  </si>
  <si>
    <t>需求完成</t>
    <phoneticPr fontId="1" type="noConversion"/>
  </si>
  <si>
    <t>必填未填</t>
    <phoneticPr fontId="1" type="noConversion"/>
  </si>
  <si>
    <t>未填提醒</t>
    <phoneticPr fontId="1" type="noConversion"/>
  </si>
  <si>
    <t>回主頁 Back to Main Page</t>
    <phoneticPr fontId="1" type="noConversion"/>
  </si>
  <si>
    <t>※ 項目前有標示#表示為外部服務項目。★表示為TFDA認證項目。◎表示為TAF認證項目。Items marked with # stands for subcontract. ★ Indicated as TFDA Accreditation Testing Field. ◎ Indicated as TAF Accreditation Testing Field.</t>
    <phoneticPr fontId="1" type="noConversion"/>
  </si>
  <si>
    <t xml:space="preserve"> 一般型成人紙尿褲Normal adult diapers.</t>
    <phoneticPr fontId="1" type="noConversion"/>
  </si>
  <si>
    <r>
      <t>成人紙尿褲種類 Type of adult diapers.</t>
    </r>
    <r>
      <rPr>
        <sz val="10"/>
        <color rgb="FFFF0000"/>
        <rFont val="微軟正黑體"/>
        <family val="2"/>
        <charset val="136"/>
      </rPr>
      <t>(請勾選Please pick)</t>
    </r>
    <phoneticPr fontId="1" type="noConversion"/>
  </si>
  <si>
    <t>醫療器材委託實驗項目 (Medical Device Test(s)Required)：</t>
    <phoneticPr fontId="1" type="noConversion"/>
  </si>
  <si>
    <t>※ 項目前有標示The item is preceded by a marked ★符號表示為認證項目 ★ symbol indicating that it is a certified project. #表示為外部服務項目# stands for subcontract.</t>
    <phoneticPr fontId="1" type="noConversion"/>
  </si>
  <si>
    <t xml:space="preserve">(5) 其他測項Others item (未在列表請自行填寫) :      </t>
    <phoneticPr fontId="1" type="noConversion"/>
  </si>
  <si>
    <t>版次Version：</t>
    <phoneticPr fontId="1" type="noConversion"/>
  </si>
  <si>
    <t>發行日期Issued Date：</t>
    <phoneticPr fontId="1" type="noConversion"/>
  </si>
  <si>
    <t>2023.09.15</t>
    <phoneticPr fontId="1" type="noConversion"/>
  </si>
  <si>
    <r>
      <t>2.</t>
    </r>
    <r>
      <rPr>
        <b/>
        <sz val="9"/>
        <rFont val="微軟正黑體"/>
        <family val="2"/>
        <charset val="136"/>
      </rPr>
      <t xml:space="preserve"> </t>
    </r>
    <r>
      <rPr>
        <b/>
        <sz val="9"/>
        <color rgb="FF000000"/>
        <rFont val="微軟正黑體"/>
        <family val="2"/>
        <charset val="136"/>
      </rPr>
      <t>四大重金屬(砷,鉛,鎘,汞):</t>
    </r>
    <phoneticPr fontId="1" type="noConversion"/>
  </si>
  <si>
    <r>
      <t xml:space="preserve">3. </t>
    </r>
    <r>
      <rPr>
        <b/>
        <sz val="9"/>
        <color rgb="FF000000"/>
        <rFont val="微軟正黑體"/>
        <family val="2"/>
        <charset val="136"/>
      </rPr>
      <t>八大重金屬(砷,鉛,鎘,汞,鋇,鉻,鎳,銻)</t>
    </r>
    <r>
      <rPr>
        <sz val="9"/>
        <color rgb="FF000000"/>
        <rFont val="微軟正黑體"/>
        <family val="2"/>
        <charset val="136"/>
      </rPr>
      <t>:</t>
    </r>
    <phoneticPr fontId="1" type="noConversion"/>
  </si>
  <si>
    <r>
      <t xml:space="preserve">4. </t>
    </r>
    <r>
      <rPr>
        <b/>
        <sz val="9"/>
        <color rgb="FF000000"/>
        <rFont val="微軟正黑體"/>
        <family val="2"/>
        <charset val="136"/>
      </rPr>
      <t>一般微生物測試:</t>
    </r>
    <phoneticPr fontId="1" type="noConversion"/>
  </si>
  <si>
    <r>
      <t xml:space="preserve">5. </t>
    </r>
    <r>
      <rPr>
        <b/>
        <sz val="9"/>
        <color rgb="FF000000"/>
        <rFont val="微軟正黑體"/>
        <family val="2"/>
        <charset val="136"/>
      </rPr>
      <t>塑化劑(定味劑):</t>
    </r>
    <phoneticPr fontId="1"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</si>
  <si>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 type="noConversion"/>
  </si>
  <si>
    <t>受</t>
    <phoneticPr fontId="1" type="noConversion"/>
  </si>
  <si>
    <t>產品至</t>
    <phoneticPr fontId="1" type="noConversion"/>
  </si>
  <si>
    <t>台灣檢驗科技股份有限公司檢驗，因本公司與客戶協定關係，</t>
    <phoneticPr fontId="1" type="noConversion"/>
  </si>
  <si>
    <t>測試報告上資料需如下呈現：</t>
    <phoneticPr fontId="1" type="noConversion"/>
  </si>
  <si>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</si>
  <si>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</si>
  <si>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</si>
  <si>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</si>
  <si>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</si>
  <si>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</si>
  <si>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</si>
  <si>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</si>
  <si>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</si>
  <si>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</si>
  <si>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</si>
  <si>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</si>
  <si>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</si>
  <si>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</si>
  <si>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</si>
  <si>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</si>
  <si>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</si>
  <si>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 type="noConversion"/>
  </si>
  <si>
    <r>
      <t>用印日期</t>
    </r>
    <r>
      <rPr>
        <b/>
        <sz val="8"/>
        <color rgb="FFFF0000"/>
        <rFont val="Arial"/>
        <family val="2"/>
      </rPr>
      <t>(yyyy.mm.dd)</t>
    </r>
    <r>
      <rPr>
        <b/>
        <sz val="8"/>
        <color theme="1"/>
        <rFont val="Arial"/>
        <family val="2"/>
      </rPr>
      <t>:</t>
    </r>
    <phoneticPr fontId="1"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</si>
  <si>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 type="noConversion"/>
  </si>
  <si>
    <t>Tel: 02-2299-3279 #7122~7124/7129/7131</t>
    <phoneticPr fontId="1" type="noConversion"/>
  </si>
  <si>
    <t>Tel : 04- 2359-1515  #1500~1502/1505</t>
    <phoneticPr fontId="1" type="noConversion"/>
  </si>
  <si>
    <t>Tel : 07-3012121#4804/4805/4809</t>
    <phoneticPr fontId="1" type="noConversion"/>
  </si>
  <si>
    <t>申請書中文名稱</t>
    <phoneticPr fontId="1" type="noConversion"/>
  </si>
  <si>
    <t>申請書英文名稱</t>
    <phoneticPr fontId="1" type="noConversion"/>
  </si>
  <si>
    <t>公司中文名稱</t>
    <phoneticPr fontId="1" type="noConversion"/>
  </si>
  <si>
    <t>台灣檢驗科技股份有限公司-健康產業服務</t>
    <phoneticPr fontId="1" type="noConversion"/>
  </si>
  <si>
    <t>公司英文名稱</t>
    <phoneticPr fontId="1" type="noConversion"/>
  </si>
  <si>
    <t>SGS Taiwan Ltd. - Health Industry Services</t>
    <phoneticPr fontId="1" type="noConversion"/>
  </si>
  <si>
    <t>超微量工業安全實驗室委託試驗申請書- 一般商品</t>
    <phoneticPr fontId="1" type="noConversion"/>
  </si>
  <si>
    <t>2.四大重金屬(砷,鉛,鎘,汞):</t>
    <phoneticPr fontId="1" type="noConversion"/>
  </si>
  <si>
    <r>
      <t>3.</t>
    </r>
    <r>
      <rPr>
        <b/>
        <sz val="10"/>
        <color rgb="FF000000"/>
        <rFont val="新細明體"/>
        <family val="1"/>
        <charset val="136"/>
        <scheme val="minor"/>
      </rPr>
      <t>八大重金屬(砷,鉛,鎘,汞,鋇,鉻,鎳,銻)</t>
    </r>
    <r>
      <rPr>
        <sz val="10"/>
        <color rgb="FF000000"/>
        <rFont val="新細明體"/>
        <family val="1"/>
        <charset val="136"/>
        <scheme val="minor"/>
      </rPr>
      <t>:</t>
    </r>
    <phoneticPr fontId="1" type="noConversion"/>
  </si>
  <si>
    <r>
      <t>4.</t>
    </r>
    <r>
      <rPr>
        <b/>
        <sz val="10"/>
        <color rgb="FF000000"/>
        <rFont val="新細明體"/>
        <family val="1"/>
        <charset val="136"/>
        <scheme val="minor"/>
      </rPr>
      <t xml:space="preserve"> 一般微生物測試:</t>
    </r>
    <phoneticPr fontId="1"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</si>
  <si>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1"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</si>
  <si>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</si>
  <si>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 type="noConversion"/>
  </si>
  <si>
    <t>連絡電話台北:02-22993279 #7122~7124/7129/7131 傳真02-22981338, 台中:04-23591515 #1500~1502/1505 傳真04-23592949, 高雄:07-3012121 #4804/4805/4809 傳真07-3010860</t>
  </si>
  <si>
    <t>  </t>
    <phoneticPr fontId="1" type="noConversion"/>
  </si>
  <si>
    <t>  </t>
  </si>
  <si>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</si>
  <si>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</si>
  <si>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</si>
  <si>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</si>
  <si>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</si>
  <si>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</si>
  <si>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</si>
  <si>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</si>
  <si>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</si>
  <si>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</si>
  <si>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 type="noConversion"/>
  </si>
  <si>
    <t>※申請廠商聯絡人 Contact Person :</t>
  </si>
  <si>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</si>
  <si>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 type="noConversion"/>
  </si>
  <si>
    <r>
      <rPr>
        <sz val="10"/>
        <color theme="1"/>
        <rFont val="微軟正黑體"/>
        <family val="2"/>
        <charset val="136"/>
      </rPr>
      <t>同發票廠商</t>
    </r>
    <r>
      <rPr>
        <sz val="10"/>
        <color theme="1"/>
        <rFont val="Arial"/>
        <family val="2"/>
      </rPr>
      <t xml:space="preserve"> As Invoice company</t>
    </r>
    <phoneticPr fontId="1"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</si>
  <si>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</si>
  <si>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</si>
  <si>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</si>
  <si>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</si>
  <si>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</si>
  <si>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</si>
  <si>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</si>
  <si>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</si>
  <si>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</si>
  <si>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</si>
  <si>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1"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</si>
  <si>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</si>
  <si>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</si>
  <si>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</si>
  <si>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</si>
  <si>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微軟正黑體"/>
        <family val="2"/>
        <charset val="136"/>
      </rPr>
      <t>分機</t>
    </r>
    <r>
      <rPr>
        <b/>
        <sz val="10"/>
        <rFont val="Arial"/>
        <family val="2"/>
      </rPr>
      <t xml:space="preserve"> Ext :</t>
    </r>
    <phoneticPr fontId="1" type="noConversion"/>
  </si>
  <si>
    <r>
      <rPr>
        <b/>
        <sz val="10"/>
        <rFont val="微軟正黑體"/>
        <family val="2"/>
        <charset val="136"/>
      </rPr>
      <t>手機</t>
    </r>
    <r>
      <rPr>
        <b/>
        <sz val="10"/>
        <rFont val="Arial"/>
        <family val="2"/>
      </rPr>
      <t xml:space="preserve"> Mobile :</t>
    </r>
    <phoneticPr fontId="1" type="noConversion"/>
  </si>
  <si>
    <r>
      <rPr>
        <b/>
        <sz val="10"/>
        <rFont val="微軟正黑體"/>
        <family val="2"/>
        <charset val="136"/>
      </rPr>
      <t>傳真</t>
    </r>
    <r>
      <rPr>
        <b/>
        <sz val="10"/>
        <rFont val="Arial"/>
        <family val="2"/>
      </rPr>
      <t xml:space="preserve"> Fax :</t>
    </r>
    <phoneticPr fontId="1"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</si>
  <si>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 type="noConversion"/>
  </si>
  <si>
    <r>
      <rPr>
        <b/>
        <sz val="10"/>
        <rFont val="微軟正黑體"/>
        <family val="2"/>
        <charset val="136"/>
      </rPr>
      <t>聯絡人</t>
    </r>
    <r>
      <rPr>
        <b/>
        <sz val="10"/>
        <rFont val="Arial"/>
        <family val="2"/>
      </rPr>
      <t>Contact Person :</t>
    </r>
    <phoneticPr fontId="1" type="noConversion"/>
  </si>
  <si>
    <t>電子郵件 E-mail :</t>
  </si>
  <si>
    <t>聯絡人Contact Person :</t>
  </si>
  <si>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</si>
  <si>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</si>
  <si>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</si>
  <si>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</si>
  <si>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</si>
  <si>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</si>
  <si>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 type="noConversion"/>
  </si>
  <si>
    <t>統一編號 Registration Add. I/V No :</t>
  </si>
  <si>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</si>
  <si>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</si>
  <si>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</si>
  <si>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Microsoft JhengHei"/>
        <family val="2"/>
      </rPr>
      <t>付款</t>
    </r>
    <r>
      <rPr>
        <b/>
        <sz val="10"/>
        <rFont val="微軟正黑體"/>
        <family val="2"/>
        <charset val="136"/>
      </rPr>
      <t>聯絡人</t>
    </r>
    <r>
      <rPr>
        <b/>
        <sz val="10"/>
        <rFont val="Arial"/>
        <family val="2"/>
      </rPr>
      <t>Contact Person :</t>
    </r>
    <phoneticPr fontId="1" type="noConversion"/>
  </si>
  <si>
    <t>付款聯絡人Contact Person :</t>
  </si>
  <si>
    <r>
      <rPr>
        <b/>
        <sz val="10"/>
        <color rgb="FF000000"/>
        <rFont val="微軟正黑體"/>
        <family val="2"/>
        <charset val="136"/>
      </rPr>
      <t>服務類別</t>
    </r>
    <r>
      <rPr>
        <b/>
        <sz val="10"/>
        <color rgb="FF000000"/>
        <rFont val="Arial"/>
        <family val="2"/>
      </rPr>
      <t xml:space="preserve"> Service type :</t>
    </r>
    <phoneticPr fontId="1" type="noConversion"/>
  </si>
  <si>
    <r>
      <rPr>
        <sz val="10"/>
        <color rgb="FF000000"/>
        <rFont val="微軟正黑體"/>
        <family val="2"/>
        <charset val="136"/>
      </rPr>
      <t>普通件</t>
    </r>
    <r>
      <rPr>
        <sz val="10"/>
        <color rgb="FF000000"/>
        <rFont val="Arial"/>
        <family val="2"/>
      </rPr>
      <t xml:space="preserve"> General</t>
    </r>
    <phoneticPr fontId="1"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</si>
  <si>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</si>
  <si>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 type="noConversion"/>
  </si>
  <si>
    <t>(若未勾選一律以普件處理Default for General)</t>
    <phoneticPr fontId="1"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</si>
  <si>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</si>
  <si>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</si>
  <si>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</si>
  <si>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</si>
  <si>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</si>
  <si>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</si>
  <si>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</si>
  <si>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 type="noConversion"/>
  </si>
  <si>
    <t>※ 收件當天及例假日不列入工作天數。 Working days non-including weekends and National holidays. For Express &amp; Urgent service, please inform us in advance.</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</si>
  <si>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</si>
  <si>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 type="noConversion"/>
  </si>
  <si>
    <t>測項及報告使用目的Testing purpose :</t>
  </si>
  <si>
    <t>自主管理For self-management</t>
  </si>
  <si>
    <t>出口使用For export</t>
  </si>
  <si>
    <t xml:space="preserve">政府法規要求 For regulations  </t>
  </si>
  <si>
    <t>未填寫以中文提供。If not filled in, provided in Chinese.</t>
    <phoneticPr fontId="1"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</si>
  <si>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</si>
  <si>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</si>
  <si>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</si>
  <si>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</si>
  <si>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1"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</si>
  <si>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</si>
  <si>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 type="noConversion"/>
  </si>
  <si>
    <r>
      <rPr>
        <sz val="10"/>
        <color rgb="FF000000"/>
        <rFont val="微軟正黑體"/>
        <family val="2"/>
        <charset val="136"/>
      </rPr>
      <t>加發紙本</t>
    </r>
    <r>
      <rPr>
        <sz val="10"/>
        <color rgb="FF000000"/>
        <rFont val="Arial"/>
        <family val="2"/>
      </rPr>
      <t xml:space="preserve"> Apply</t>
    </r>
    <phoneticPr fontId="1"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</si>
  <si>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</si>
  <si>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1"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</si>
  <si>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</si>
  <si>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</si>
  <si>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</si>
  <si>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</si>
  <si>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 type="noConversion"/>
  </si>
  <si>
    <r>
      <rPr>
        <sz val="10"/>
        <color rgb="FF000000"/>
        <rFont val="Microsoft JhengHei"/>
        <family val="2"/>
        <charset val="136"/>
      </rPr>
      <t>同發票廠商</t>
    </r>
    <r>
      <rPr>
        <sz val="10"/>
        <color rgb="FF000000"/>
        <rFont val="Arial"/>
        <family val="2"/>
      </rPr>
      <t>As Invoice company</t>
    </r>
    <phoneticPr fontId="1"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</si>
  <si>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</si>
  <si>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</si>
  <si>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</si>
  <si>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</si>
  <si>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1" type="noConversion"/>
  </si>
  <si>
    <t>Sample Information</t>
    <phoneticPr fontId="1"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</si>
  <si>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 type="noConversion"/>
  </si>
  <si>
    <t>樣品資訊</t>
  </si>
  <si>
    <t>Sample Information</t>
  </si>
  <si>
    <t>※產品名稱 Sample Name(必填required) :</t>
  </si>
  <si>
    <t>※包裝狀態 Packing Condition :</t>
  </si>
  <si>
    <t xml:space="preserve">完整包裝 Intact Packing   </t>
  </si>
  <si>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</si>
  <si>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 type="noConversion"/>
  </si>
  <si>
    <t>※製造/國內負責廠商Supplier/Manufacturer (必填required) :</t>
  </si>
  <si>
    <t>※樣品保存方式 Storage Condition :</t>
  </si>
  <si>
    <t>室溫 Room Temperature</t>
  </si>
  <si>
    <t xml:space="preserve">冷藏 2℃~8℃    </t>
  </si>
  <si>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</si>
  <si>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</si>
  <si>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</si>
  <si>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</si>
  <si>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</si>
  <si>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</si>
  <si>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</si>
  <si>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</si>
  <si>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</si>
  <si>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</si>
  <si>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</si>
  <si>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</si>
  <si>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</si>
  <si>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</si>
  <si>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</si>
  <si>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 type="noConversion"/>
  </si>
  <si>
    <r>
      <rPr>
        <b/>
        <sz val="9"/>
        <color rgb="FF000000"/>
        <rFont val="微軟正黑體"/>
        <family val="2"/>
        <charset val="136"/>
      </rPr>
      <t>管制藥品</t>
    </r>
    <r>
      <rPr>
        <b/>
        <sz val="9"/>
        <color rgb="FF000000"/>
        <rFont val="Arial"/>
        <family val="2"/>
      </rPr>
      <t xml:space="preserve"> Controlled Drug</t>
    </r>
    <phoneticPr fontId="1"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</si>
  <si>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</si>
  <si>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</si>
  <si>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</si>
  <si>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</si>
  <si>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1"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</si>
  <si>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</si>
  <si>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1"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</si>
  <si>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</si>
  <si>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</si>
  <si>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</si>
  <si>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</si>
  <si>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</si>
  <si>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Test Required</t>
    <phoneticPr fontId="1"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</si>
  <si>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 type="noConversion"/>
  </si>
  <si>
    <t>委託測試項目</t>
  </si>
  <si>
    <t>Test(s) Required</t>
  </si>
  <si>
    <t>請於附錄頁中勾選委託檢測項目，若附錄頁未呈現者，請直接填寫於下方。Please pick test item from attachment or fill it in directly below.</t>
  </si>
  <si>
    <t xml:space="preserve"> </t>
    <phoneticPr fontId="1" type="noConversion"/>
  </si>
  <si>
    <t/>
  </si>
  <si>
    <r>
      <rPr>
        <b/>
        <sz val="6"/>
        <color rgb="FF000000"/>
        <rFont val="微軟正黑體"/>
        <family val="2"/>
        <charset val="136"/>
      </rPr>
      <t>備註及聲明</t>
    </r>
    <r>
      <rPr>
        <b/>
        <sz val="6"/>
        <color rgb="FF000000"/>
        <rFont val="Arial"/>
        <family val="2"/>
      </rPr>
      <t>Note and Statement</t>
    </r>
    <phoneticPr fontId="1"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</si>
  <si>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</si>
  <si>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</si>
  <si>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</si>
  <si>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</si>
  <si>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</si>
  <si>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</si>
  <si>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</si>
  <si>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</si>
  <si>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</si>
  <si>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</si>
  <si>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</si>
  <si>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</si>
  <si>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</si>
  <si>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</si>
  <si>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</si>
  <si>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</si>
  <si>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</si>
  <si>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</si>
  <si>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</si>
  <si>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</si>
  <si>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</si>
  <si>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</si>
  <si>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</si>
  <si>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</si>
  <si>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</si>
  <si>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 type="noConversion"/>
  </si>
  <si>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</si>
  <si>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</si>
  <si>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</si>
  <si>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</si>
  <si>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</si>
  <si>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</si>
  <si>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</si>
  <si>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</si>
  <si>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</si>
  <si>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</si>
  <si>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</si>
  <si>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</si>
  <si>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</si>
  <si>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</si>
  <si>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</si>
  <si>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</si>
  <si>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</si>
  <si>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</si>
  <si>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1" type="noConversion"/>
  </si>
  <si>
    <t>簽名</t>
  </si>
  <si>
    <t>Signature</t>
  </si>
  <si>
    <t>申請廠商/試驗委託者(聯絡人)親筆簽名或蓋公司章
Applicant/Sponsor (Contact Person) signed: (Please sign here)</t>
  </si>
  <si>
    <t>簽署日期 Date (YYYY.MM.DD):</t>
  </si>
  <si>
    <r>
      <t>SGS</t>
    </r>
    <r>
      <rPr>
        <b/>
        <sz val="10"/>
        <color theme="1"/>
        <rFont val="微軟正黑體"/>
        <family val="2"/>
        <charset val="136"/>
      </rPr>
      <t>填寫</t>
    </r>
    <phoneticPr fontId="1" type="noConversion"/>
  </si>
  <si>
    <t>By SGS</t>
    <phoneticPr fontId="1" type="noConversion"/>
  </si>
  <si>
    <r>
      <rPr>
        <sz val="8"/>
        <color theme="1"/>
        <rFont val="微軟正黑體"/>
        <family val="2"/>
        <charset val="136"/>
      </rPr>
      <t>樣品及檢測方法是否偏離</t>
    </r>
    <r>
      <rPr>
        <sz val="8"/>
        <color theme="1"/>
        <rFont val="Arial"/>
        <family val="2"/>
      </rPr>
      <t>if the sample or test method are deviated :</t>
    </r>
    <phoneticPr fontId="1"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</si>
  <si>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</si>
  <si>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</si>
  <si>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</si>
  <si>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1"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</si>
  <si>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</si>
  <si>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</si>
  <si>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</si>
  <si>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1" type="noConversion"/>
  </si>
  <si>
    <r>
      <rPr>
        <sz val="8"/>
        <color rgb="FF000000"/>
        <rFont val="微軟正黑體"/>
        <family val="2"/>
        <charset val="136"/>
      </rPr>
      <t>樣品失溫</t>
    </r>
    <r>
      <rPr>
        <sz val="8"/>
        <color rgb="FF000000"/>
        <rFont val="Arial"/>
        <family val="2"/>
      </rPr>
      <t>Temperature loss</t>
    </r>
    <phoneticPr fontId="1"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</si>
  <si>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</si>
  <si>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</si>
  <si>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1" type="noConversion"/>
  </si>
  <si>
    <r>
      <rPr>
        <sz val="8"/>
        <color rgb="FF000000"/>
        <rFont val="微軟正黑體"/>
        <family val="2"/>
        <charset val="136"/>
      </rPr>
      <t>檢測方法非最新版本</t>
    </r>
    <r>
      <rPr>
        <sz val="8"/>
        <color rgb="FF000000"/>
        <rFont val="Arial"/>
        <family val="2"/>
      </rPr>
      <t>Test method is not a latest version.</t>
    </r>
    <phoneticPr fontId="1"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</si>
  <si>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</si>
  <si>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</si>
  <si>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</si>
  <si>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</si>
  <si>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1" type="noConversion"/>
  </si>
  <si>
    <t>其他 Others</t>
  </si>
  <si>
    <t xml:space="preserve">報告號碼(Report No):                                         </t>
  </si>
  <si>
    <t xml:space="preserve">                                    </t>
  </si>
  <si>
    <t xml:space="preserve">Date in: </t>
  </si>
  <si>
    <t>Date out:</t>
  </si>
  <si>
    <t>Ultra Trace and Industrial Safety Hygiene Laboratory Application Form -Commodity</t>
    <phoneticPr fontId="1" type="noConversion"/>
  </si>
  <si>
    <r>
      <rPr>
        <sz val="9"/>
        <rFont val="微軟正黑體"/>
        <family val="2"/>
        <charset val="136"/>
      </rPr>
      <t>室溫</t>
    </r>
    <r>
      <rPr>
        <b/>
        <sz val="10"/>
        <rFont val="Arial"/>
        <family val="2"/>
      </rPr>
      <t>Room Temperature</t>
    </r>
    <phoneticPr fontId="1"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</si>
  <si>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</si>
  <si>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 type="noConversion"/>
  </si>
  <si>
    <r>
      <t xml:space="preserve">Received amount:
</t>
    </r>
    <r>
      <rPr>
        <b/>
        <sz val="8"/>
        <color theme="1"/>
        <rFont val="Microsoft JhengHei"/>
        <family val="2"/>
        <charset val="136"/>
      </rPr>
      <t>(       同樣品量之單位)</t>
    </r>
    <phoneticPr fontId="1"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</si>
  <si>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</si>
  <si>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</si>
  <si>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 type="noConversion"/>
  </si>
  <si>
    <t>固形物(含水分和揮發物)  NT$3,000</t>
    <phoneticPr fontId="1"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</si>
  <si>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 type="noConversion"/>
  </si>
  <si>
    <r>
      <rPr>
        <b/>
        <sz val="10"/>
        <color rgb="FF000000"/>
        <rFont val="微軟正黑體"/>
        <family val="2"/>
        <charset val="136"/>
      </rPr>
      <t>電子發票</t>
    </r>
    <r>
      <rPr>
        <b/>
        <sz val="10"/>
        <color rgb="FF000000"/>
        <rFont val="Arial"/>
        <family val="2"/>
      </rPr>
      <t xml:space="preserve"> Digital Invoice.</t>
    </r>
    <phoneticPr fontId="1" type="noConversion"/>
  </si>
  <si>
    <r>
      <rPr>
        <b/>
        <sz val="10"/>
        <color rgb="FF000000"/>
        <rFont val="微軟正黑體"/>
        <family val="2"/>
        <charset val="136"/>
      </rPr>
      <t>紙本發票</t>
    </r>
    <r>
      <rPr>
        <b/>
        <sz val="10"/>
        <color rgb="FF000000"/>
        <rFont val="Arial"/>
        <family val="2"/>
      </rPr>
      <t xml:space="preserve"> Paper invoice.</t>
    </r>
    <phoneticPr fontId="1"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</si>
  <si>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 type="noConversion"/>
  </si>
  <si>
    <t>2026.03.02</t>
    <phoneticPr fontId="1"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</si>
  <si>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</si>
  <si>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t xml:space="preserve">※ 項目前有標示★符號表示為TFDA認證項目，◎符號表示為TAF認證項目★ Indicated as TFDA Accreditation Testing Field. ◎ Indicated as TAF Accreditation Testing Field. </t>
    <phoneticPr fontId="1" type="noConversion"/>
  </si>
  <si>
    <t xml:space="preserve">※ 項目前有標示#表示為外部服務項目★符號表示為TFDA認證項目，◎符號表示為TAF認證項目，# Indicated as subcontract.★ Indicated as TFDA Accreditation Testing Field. ◎ Indicated as TAF Accreditation Testing Field.   </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</si>
</sst>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必填&quot;"/>
    <numFmt numFmtId="177" formatCode="0.0"/>
  </numFmts>
  <fonts count="175">
    <font>
      <sz val="11"/>
      <color theme="1"/>
      <name val="新細明體"/>
      <family val="2"/>
      <charset val="136"/>
      <scheme val="minor"/>
    </font>
    <font>
      <sz val="9"/>
      <name val="新細明體"/>
      <family val="2"/>
      <charset val="136"/>
      <scheme val="minor"/>
    </font>
    <font>
      <sz val="9"/>
      <color theme="1"/>
      <name val="微軟正黑體"/>
      <family val="2"/>
      <charset val="136"/>
    </font>
    <font>
      <sz val="9"/>
      <color rgb="FF000000"/>
      <name val="Arial"/>
      <family val="2"/>
    </font>
    <font>
      <b/>
      <sz val="9"/>
      <color rgb="FF000000"/>
      <name val="Arial"/>
      <family val="2"/>
    </font>
    <font>
      <b/>
      <sz val="9"/>
      <name val="微軟正黑體"/>
      <family val="2"/>
      <charset val="136"/>
    </font>
    <font>
      <b/>
      <sz val="7"/>
      <color rgb="FFFF0000"/>
      <name val="Arial"/>
      <family val="2"/>
    </font>
    <font>
      <sz val="9"/>
      <color rgb="FF000000"/>
      <name val="微軟正黑體"/>
      <family val="2"/>
      <charset val="136"/>
    </font>
    <font>
      <b/>
      <sz val="9"/>
      <color rgb="FF000000"/>
      <name val="微軟正黑體"/>
      <family val="2"/>
      <charset val="136"/>
    </font>
    <font>
      <sz val="9"/>
      <name val="Arial"/>
      <family val="2"/>
    </font>
    <font>
      <sz val="8"/>
      <color rgb="FF000000"/>
      <name val="Arial"/>
      <family val="2"/>
    </font>
    <font>
      <sz val="8"/>
      <color rgb="FF000000"/>
      <name val="微軟正黑體"/>
      <family val="2"/>
      <charset val="136"/>
    </font>
    <font>
      <b/>
      <sz val="8"/>
      <color rgb="FF000000"/>
      <name val="Arial"/>
      <family val="2"/>
    </font>
    <font>
      <b/>
      <sz val="8"/>
      <color rgb="FF000000"/>
      <name val="微軟正黑體"/>
      <family val="2"/>
      <charset val="136"/>
    </font>
    <font>
      <b/>
      <sz val="8"/>
      <color rgb="FFFF0000"/>
      <name val="微軟正黑體"/>
      <family val="2"/>
      <charset val="136"/>
    </font>
    <font>
      <b/>
      <sz val="12"/>
      <name val="微軟正黑體"/>
      <family val="2"/>
      <charset val="136"/>
    </font>
    <font>
      <sz val="9"/>
      <color theme="1"/>
      <name val="Segoe UI Symbol"/>
      <family val="2"/>
    </font>
    <font>
      <sz val="9"/>
      <color theme="1"/>
      <name val="Arial"/>
      <family val="2"/>
    </font>
    <font>
      <sz val="10"/>
      <color theme="1"/>
      <name val="微軟正黑體"/>
      <family val="2"/>
      <charset val="136"/>
    </font>
    <font>
      <sz val="10"/>
      <color theme="1"/>
      <name val="Arial"/>
      <family val="2"/>
    </font>
    <font>
      <b/>
      <sz val="8"/>
      <color rgb="FFFF0000"/>
      <name val="Arial"/>
      <family val="2"/>
    </font>
    <font>
      <sz val="10"/>
      <color rgb="FF000000"/>
      <name val="新細明體"/>
      <family val="1"/>
      <charset val="136"/>
      <scheme val="minor"/>
    </font>
    <font>
      <b/>
      <sz val="10"/>
      <color rgb="FF000000"/>
      <name val="新細明體"/>
      <family val="1"/>
      <charset val="136"/>
      <scheme val="minor"/>
    </font>
    <font>
      <b/>
      <sz val="11"/>
      <color theme="1"/>
      <name val="新細明體"/>
      <family val="2"/>
      <charset val="136"/>
      <scheme val="minor"/>
    </font>
    <font>
      <sz val="8"/>
      <color theme="1"/>
      <name val="新細明體"/>
      <family val="2"/>
      <charset val="136"/>
      <scheme val="minor"/>
    </font>
    <font>
      <b/>
      <sz val="10"/>
      <color theme="5" tint="0.79998168889431442"/>
      <name val="微軟正黑體"/>
      <family val="2"/>
      <charset val="136"/>
    </font>
    <font>
      <b/>
      <sz val="8"/>
      <color theme="1"/>
      <name val="新細明體"/>
      <family val="2"/>
      <charset val="136"/>
      <scheme val="minor"/>
    </font>
    <font>
      <sz val="9"/>
      <name val="微軟正黑體"/>
      <family val="2"/>
      <charset val="136"/>
    </font>
    <font>
      <b/>
      <sz val="10"/>
      <name val="微軟正黑體"/>
      <family val="2"/>
      <charset val="136"/>
    </font>
    <font>
      <b/>
      <sz val="10"/>
      <color theme="1"/>
      <name val="微軟正黑體"/>
      <family val="2"/>
      <charset val="136"/>
    </font>
    <font>
      <sz val="11"/>
      <color theme="1"/>
      <name val="Microsoft JhengHei Light"/>
      <family val="2"/>
      <charset val="136"/>
    </font>
    <font>
      <u/>
      <sz val="11"/>
      <color theme="10"/>
      <name val="新細明體"/>
      <family val="2"/>
      <charset val="136"/>
      <scheme val="minor"/>
    </font>
    <font>
      <sz val="11"/>
      <color theme="1"/>
      <name val="Arial"/>
      <family val="2"/>
    </font>
    <font>
      <sz val="9"/>
      <color theme="1"/>
      <name val="Arial Unicode MS"/>
      <family val="2"/>
      <charset val="136"/>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b/>
      <sz val="11"/>
      <color theme="1"/>
      <name val="Arial"/>
      <family val="2"/>
    </font>
    <font>
      <sz val="11"/>
      <color rgb="FFFFFFFF"/>
      <name val="新細明體"/>
      <family val="2"/>
      <charset val="136"/>
      <scheme val="minor"/>
    </font>
    <font>
      <b/>
      <sz val="10"/>
      <name val="Arial"/>
      <family val="2"/>
    </font>
    <font>
      <sz val="10"/>
      <color rgb="FFFFFFFF"/>
      <name val="Arial"/>
      <family val="2"/>
    </font>
    <font>
      <sz val="10"/>
      <color theme="1"/>
      <name val="Arial"/>
      <family val="2"/>
      <charset val="136"/>
    </font>
    <font>
      <sz val="10"/>
      <color rgb="FF000000"/>
      <name val="Arial"/>
      <family val="2"/>
    </font>
    <font>
      <b/>
      <sz val="10"/>
      <color rgb="FFFF0000"/>
      <name val="Arial"/>
      <family val="2"/>
    </font>
    <font>
      <sz val="10"/>
      <color rgb="FF000000"/>
      <name val="微軟正黑體"/>
      <family val="2"/>
      <charset val="136"/>
    </font>
    <font>
      <sz val="10"/>
      <color rgb="FF000000"/>
      <name val="Arial"/>
      <family val="2"/>
      <charset val="136"/>
    </font>
    <font>
      <b/>
      <sz val="8"/>
      <color rgb="FFFF0000"/>
      <name val="Arial"/>
      <family val="2"/>
      <charset val="136"/>
    </font>
    <font>
      <b/>
      <sz val="8"/>
      <name val="Arial"/>
      <family val="2"/>
    </font>
    <font>
      <sz val="10"/>
      <color rgb="FFFF0000"/>
      <name val="微軟正黑體"/>
      <family val="2"/>
      <charset val="136"/>
    </font>
    <font>
      <b/>
      <sz val="10"/>
      <color rgb="FFFFFFFF"/>
      <name val="Arial"/>
      <family val="2"/>
    </font>
    <font>
      <sz val="8"/>
      <name val="Arial"/>
      <family val="2"/>
    </font>
    <font>
      <b/>
      <sz val="9"/>
      <color rgb="FFFFFFFF"/>
      <name val="Arial"/>
      <family val="2"/>
    </font>
    <font>
      <b/>
      <sz val="10"/>
      <color rgb="FF000000"/>
      <name val="Arial"/>
      <family val="2"/>
      <charset val="136"/>
    </font>
    <font>
      <sz val="11"/>
      <color rgb="FFFFFFFF"/>
      <name val="Arial"/>
      <family val="2"/>
    </font>
    <font>
      <b/>
      <sz val="9"/>
      <color rgb="FFFF0000"/>
      <name val="微軟正黑體"/>
      <family val="2"/>
      <charset val="136"/>
    </font>
    <font>
      <b/>
      <vertAlign val="superscript"/>
      <sz val="8"/>
      <color rgb="FFFF0000"/>
      <name val="微軟正黑體"/>
      <family val="2"/>
      <charset val="136"/>
    </font>
    <font>
      <sz val="6"/>
      <color theme="1"/>
      <name val="Arial"/>
      <family val="2"/>
      <charset val="136"/>
    </font>
    <font>
      <sz val="6"/>
      <color theme="1"/>
      <name val="Arial Unicode MS"/>
      <family val="2"/>
      <charset val="136"/>
    </font>
    <font>
      <sz val="6"/>
      <color theme="1"/>
      <name val="Arial"/>
      <family val="2"/>
    </font>
    <font>
      <sz val="6"/>
      <name val="Arial"/>
      <family val="2"/>
    </font>
    <font>
      <sz val="6"/>
      <name val="微軟正黑體"/>
      <family val="2"/>
      <charset val="136"/>
    </font>
    <font>
      <sz val="12"/>
      <color theme="1"/>
      <name val="新細明體"/>
      <family val="2"/>
      <charset val="136"/>
      <scheme val="minor"/>
    </font>
    <font>
      <b/>
      <sz val="10"/>
      <color theme="1"/>
      <name val="Arial"/>
      <family val="2"/>
    </font>
    <font>
      <b/>
      <sz val="7"/>
      <color theme="1"/>
      <name val="Arial"/>
      <family val="2"/>
    </font>
    <font>
      <b/>
      <sz val="11"/>
      <color theme="1"/>
      <name val="微軟正黑體"/>
      <family val="2"/>
      <charset val="136"/>
    </font>
    <font>
      <sz val="7"/>
      <color theme="1"/>
      <name val="Arial"/>
      <family val="2"/>
    </font>
    <font>
      <sz val="8"/>
      <color theme="1"/>
      <name val="微軟正黑體"/>
      <family val="2"/>
      <charset val="136"/>
    </font>
    <font>
      <b/>
      <sz val="7"/>
      <color theme="1"/>
      <name val="微軟正黑體"/>
      <family val="2"/>
      <charset val="136"/>
    </font>
    <font>
      <sz val="9"/>
      <color rgb="FFFFFFFF"/>
      <name val="微軟正黑體"/>
      <family val="2"/>
      <charset val="136"/>
    </font>
    <font>
      <sz val="12"/>
      <color theme="1"/>
      <name val="微軟正黑體"/>
      <family val="2"/>
      <charset val="136"/>
    </font>
    <font>
      <sz val="11"/>
      <color theme="1"/>
      <name val="微軟正黑體"/>
      <family val="2"/>
      <charset val="136"/>
    </font>
    <font>
      <b/>
      <sz val="9"/>
      <color theme="1"/>
      <name val="微軟正黑體"/>
      <family val="2"/>
      <charset val="136"/>
    </font>
    <font>
      <b/>
      <sz val="9"/>
      <color theme="5" tint="0.79998168889431442"/>
      <name val="微軟正黑體"/>
      <family val="2"/>
      <charset val="136"/>
    </font>
    <font>
      <b/>
      <sz val="9"/>
      <color rgb="FFFFFFFF"/>
      <name val="微軟正黑體"/>
      <family val="2"/>
      <charset val="136"/>
    </font>
    <font>
      <sz val="10"/>
      <color rgb="FFFFFFFF"/>
      <name val="新細明體"/>
      <family val="1"/>
      <charset val="136"/>
      <scheme val="minor"/>
    </font>
    <font>
      <sz val="11"/>
      <color rgb="FFFFFFFF"/>
      <name val="微軟正黑體"/>
      <family val="2"/>
      <charset val="136"/>
    </font>
    <font>
      <sz val="10"/>
      <color rgb="FFFFFFFF"/>
      <name val="微軟正黑體"/>
      <family val="2"/>
      <charset val="136"/>
    </font>
    <font>
      <b/>
      <sz val="36"/>
      <color rgb="FF000000"/>
      <name val="微軟正黑體"/>
      <family val="2"/>
      <charset val="136"/>
    </font>
    <font>
      <b/>
      <sz val="14"/>
      <color rgb="FFFF0000"/>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sz val="12"/>
      <color theme="1"/>
      <name val="微軟正黑體"/>
      <family val="2"/>
      <charset val="136"/>
    </font>
    <font>
      <b/>
      <sz val="9"/>
      <color rgb="FFFF6600"/>
      <name val="微軟正黑體"/>
      <family val="2"/>
      <charset val="136"/>
    </font>
    <font>
      <b/>
      <sz val="9"/>
      <color theme="1"/>
      <name val="Arial"/>
      <family val="2"/>
    </font>
    <font>
      <b/>
      <u/>
      <sz val="9"/>
      <color rgb="FF000000"/>
      <name val="Arial"/>
      <family val="2"/>
    </font>
    <font>
      <b/>
      <u/>
      <sz val="9"/>
      <color theme="1"/>
      <name val="微軟正黑體"/>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9"/>
      <color theme="1"/>
      <name val="新細明體"/>
      <family val="2"/>
      <charset val="136"/>
      <scheme val="minor"/>
    </font>
    <font>
      <b/>
      <u/>
      <sz val="14"/>
      <color theme="10"/>
      <name val="新細明體"/>
      <family val="1"/>
      <charset val="136"/>
      <scheme val="minor"/>
    </font>
    <font>
      <b/>
      <u/>
      <sz val="12"/>
      <color rgb="FF000000"/>
      <name val="微軟正黑體"/>
      <family val="2"/>
      <charset val="136"/>
    </font>
    <font>
      <b/>
      <sz val="8"/>
      <color rgb="FFFF6600"/>
      <name val="微軟正黑體"/>
      <family val="2"/>
      <charset val="136"/>
    </font>
    <font>
      <b/>
      <sz val="8"/>
      <color theme="1"/>
      <name val="微軟正黑體"/>
      <family val="2"/>
      <charset val="136"/>
    </font>
    <font>
      <u/>
      <sz val="8"/>
      <color rgb="FF000000"/>
      <name val="微軟正黑體"/>
      <family val="2"/>
      <charset val="136"/>
    </font>
    <font>
      <b/>
      <sz val="8"/>
      <color theme="1"/>
      <name val="Arial"/>
      <family val="2"/>
    </font>
    <font>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8"/>
      <color rgb="FF000000"/>
      <name val="Arial"/>
      <family val="2"/>
      <charset val="136"/>
    </font>
    <font>
      <b/>
      <u/>
      <sz val="8"/>
      <color theme="1"/>
      <name val="微軟正黑體"/>
      <family val="2"/>
      <charset val="136"/>
    </font>
    <font>
      <b/>
      <sz val="8"/>
      <color theme="1"/>
      <name val="Arial"/>
      <family val="2"/>
      <charset val="136"/>
    </font>
    <font>
      <sz val="11"/>
      <color theme="0"/>
      <name val="新細明體"/>
      <family val="2"/>
      <charset val="136"/>
      <scheme val="minor"/>
    </font>
    <font>
      <sz val="7"/>
      <color theme="1"/>
      <name val="Arial"/>
      <family val="2"/>
      <charset val="136"/>
    </font>
    <font>
      <sz val="7"/>
      <color theme="1"/>
      <name val="Microsoft JhengHei"/>
      <family val="2"/>
    </font>
    <font>
      <sz val="7"/>
      <color theme="1"/>
      <name val="微軟正黑體"/>
      <family val="2"/>
      <charset val="136"/>
    </font>
    <font>
      <b/>
      <sz val="11"/>
      <color theme="0"/>
      <name val="微軟正黑體"/>
      <family val="2"/>
      <charset val="136"/>
    </font>
    <font>
      <sz val="9"/>
      <color theme="1"/>
      <name val="Arial"/>
      <family val="2"/>
      <charset val="136"/>
    </font>
    <font>
      <sz val="10"/>
      <name val="Arial"/>
      <family val="2"/>
    </font>
    <font>
      <sz val="10"/>
      <name val="微軟正黑體"/>
      <family val="2"/>
      <charset val="136"/>
    </font>
    <font>
      <b/>
      <sz val="10"/>
      <name val="Arial"/>
      <family val="2"/>
      <charset val="136"/>
    </font>
    <font>
      <b/>
      <sz val="11"/>
      <color rgb="FFFFFF00"/>
      <name val="微軟正黑體"/>
      <family val="2"/>
      <charset val="136"/>
    </font>
    <font>
      <b/>
      <sz val="10"/>
      <color rgb="FFFFFF00"/>
      <name val="微軟正黑體"/>
      <family val="2"/>
      <charset val="136"/>
    </font>
    <font>
      <b/>
      <sz val="12"/>
      <color theme="0"/>
      <name val="微軟正黑體"/>
      <family val="2"/>
      <charset val="136"/>
    </font>
    <font>
      <b/>
      <sz val="10"/>
      <color theme="1"/>
      <name val="Arial"/>
      <family val="2"/>
      <charset val="136"/>
    </font>
    <font>
      <b/>
      <vertAlign val="superscript"/>
      <sz val="9"/>
      <color rgb="FFFF0000"/>
      <name val="微軟正黑體"/>
      <family val="2"/>
      <charset val="136"/>
    </font>
    <font>
      <sz val="11"/>
      <color rgb="FFFFFF00"/>
      <name val="新細明體"/>
      <family val="2"/>
      <charset val="136"/>
      <scheme val="minor"/>
    </font>
    <font>
      <b/>
      <u/>
      <sz val="12"/>
      <color rgb="FFFFFF00"/>
      <name val="微軟正黑體"/>
      <family val="2"/>
      <charset val="136"/>
    </font>
    <font>
      <b/>
      <u/>
      <sz val="16"/>
      <color rgb="FFFFFF00"/>
      <name val="微軟正黑體"/>
      <family val="2"/>
      <charset val="136"/>
    </font>
    <font>
      <b/>
      <sz val="10"/>
      <color rgb="FF000000"/>
      <name val="Microsoft JhengHei"/>
      <family val="2"/>
    </font>
    <font>
      <b/>
      <sz val="10"/>
      <name val="Microsoft JhengHei"/>
      <family val="2"/>
    </font>
    <font>
      <b/>
      <sz val="7"/>
      <color rgb="FFFF0000"/>
      <name val="Arial"/>
      <family val="2"/>
      <charset val="136"/>
    </font>
    <font>
      <b/>
      <sz val="7"/>
      <color rgb="FFFF0000"/>
      <name val="微軟正黑體"/>
      <family val="2"/>
      <charset val="136"/>
    </font>
    <font>
      <b/>
      <sz val="7"/>
      <name val="Arial"/>
      <family val="2"/>
    </font>
    <font>
      <sz val="7"/>
      <name val="Arial"/>
      <family val="2"/>
    </font>
    <font>
      <b/>
      <sz val="10"/>
      <color rgb="FFFF0000"/>
      <name val="Arial"/>
      <family val="2"/>
      <charset val="136"/>
    </font>
    <font>
      <b/>
      <u/>
      <sz val="11"/>
      <color rgb="FFFFFF00"/>
      <name val="微軟正黑體"/>
      <family val="2"/>
      <charset val="136"/>
    </font>
    <font>
      <b/>
      <u/>
      <sz val="11"/>
      <color theme="5" tint="0.59999389629810485"/>
      <name val="微軟正黑體"/>
      <family val="2"/>
      <charset val="136"/>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b/>
      <sz val="9"/>
      <color rgb="FF000000"/>
      <name val="Arial"/>
      <family val="2"/>
      <charset val="136"/>
    </font>
    <font>
      <b/>
      <sz val="6"/>
      <color rgb="FFFF0000"/>
      <name val="Arial"/>
      <family val="2"/>
      <charset val="136"/>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sz val="6"/>
      <color theme="1"/>
      <name val="微軟正黑體"/>
      <family val="2"/>
      <charset val="136"/>
    </font>
    <font>
      <sz val="6"/>
      <color theme="0" tint="-0.499984740745262"/>
      <name val="Arial"/>
      <family val="2"/>
    </font>
    <font>
      <b/>
      <sz val="11"/>
      <color rgb="FF000000"/>
      <name val="Arial"/>
      <family val="2"/>
      <charset val="136"/>
    </font>
    <font>
      <sz val="12"/>
      <color theme="1"/>
      <name val="Arial"/>
      <family val="2"/>
    </font>
    <font>
      <sz val="8"/>
      <color theme="1"/>
      <name val="Arial"/>
      <family val="2"/>
      <charset val="136"/>
    </font>
    <font>
      <sz val="8"/>
      <color rgb="FFFFFFFF"/>
      <name val="Arial"/>
      <family val="2"/>
    </font>
    <font>
      <sz val="8"/>
      <color rgb="FF000000"/>
      <name val="Arial"/>
      <family val="2"/>
      <charset val="136"/>
    </font>
    <font>
      <sz val="9"/>
      <color rgb="FFFFFFFF"/>
      <name val="Arial"/>
      <family val="2"/>
    </font>
    <font>
      <b/>
      <sz val="8"/>
      <color indexed="81"/>
      <name val="微軟正黑體"/>
      <family val="2"/>
      <charset val="136"/>
    </font>
    <font>
      <b/>
      <u/>
      <sz val="8"/>
      <color indexed="81"/>
      <name val="微軟正黑體"/>
      <family val="2"/>
      <charset val="136"/>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s>
  <fills count="10">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rgb="FFFCE4D6"/>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34">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double">
        <color indexed="64"/>
      </left>
      <right/>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hair">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double">
        <color indexed="64"/>
      </right>
      <top/>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top/>
      <bottom style="double">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double">
        <color indexed="64"/>
      </left>
      <right/>
      <top style="double">
        <color indexed="64"/>
      </top>
      <bottom style="hair">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double">
        <color indexed="64"/>
      </right>
      <top style="medium">
        <color indexed="64"/>
      </top>
      <bottom/>
      <diagonal/>
    </border>
    <border>
      <left style="double">
        <color indexed="64"/>
      </left>
      <right/>
      <top style="medium">
        <color indexed="64"/>
      </top>
      <bottom/>
      <diagonal/>
    </border>
    <border>
      <left style="medium">
        <color indexed="64"/>
      </left>
      <right/>
      <top/>
      <bottom style="double">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double">
        <color indexed="64"/>
      </top>
      <bottom style="hair">
        <color indexed="64"/>
      </bottom>
      <diagonal/>
    </border>
    <border>
      <left/>
      <right style="hair">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hair">
        <color indexed="64"/>
      </left>
      <right style="medium">
        <color indexed="64"/>
      </right>
      <top style="medium">
        <color indexed="64"/>
      </top>
      <bottom style="hair">
        <color indexed="64"/>
      </bottom>
      <diagonal/>
    </border>
  </borders>
  <cellStyleXfs count="3">
    <xf numFmtId="0" fontId="0" fillId="0" borderId="0">
      <alignment vertical="center"/>
    </xf>
    <xf numFmtId="0" fontId="23" fillId="0" borderId="0" applyNumberFormat="0" applyFill="0" applyBorder="0" applyAlignment="0" applyProtection="0">
      <alignment vertical="center"/>
    </xf>
    <xf numFmtId="0" fontId="31" fillId="0" borderId="0" applyNumberFormat="0" applyFill="0" applyBorder="0" applyAlignment="0" applyProtection="0">
      <alignment vertical="center"/>
    </xf>
  </cellStyleXfs>
  <cellXfs count="773">
    <xf numFmtId="0" fontId="0" fillId="0" borderId="0" xfId="0">
      <alignment vertical="center"/>
    </xf>
    <xf numFmtId="49" fontId="119" fillId="3" borderId="19" xfId="0" applyNumberFormat="1" applyFont="1" applyFill="1" applyBorder="1" applyAlignment="1" applyProtection="1">
      <alignment horizontal="left" vertical="center" wrapText="1" shrinkToFit="1"/>
      <protection locked="0"/>
    </xf>
    <xf numFmtId="0" fontId="14" fillId="0" borderId="0" xfId="0" applyFont="1" applyAlignment="1" applyProtection="1">
      <alignment horizontal="center" vertical="center"/>
      <protection locked="0" hidden="1"/>
    </xf>
    <xf numFmtId="0" fontId="0" fillId="0" borderId="0" xfId="0" applyProtection="1">
      <alignment vertical="center"/>
      <protection locked="0" hidden="1"/>
    </xf>
    <xf numFmtId="0" fontId="24" fillId="0" borderId="0" xfId="0" applyFont="1" applyProtection="1">
      <alignment vertical="center"/>
      <protection locked="0" hidden="1"/>
    </xf>
    <xf numFmtId="0" fontId="25" fillId="2" borderId="0" xfId="0" applyFont="1" applyFill="1" applyProtection="1">
      <alignment vertical="center"/>
      <protection locked="0" hidden="1"/>
    </xf>
    <xf numFmtId="0" fontId="23" fillId="0" borderId="0" xfId="1" applyProtection="1">
      <alignment vertical="center"/>
      <protection locked="0" hidden="1"/>
    </xf>
    <xf numFmtId="0" fontId="26" fillId="0" borderId="0" xfId="1" applyFont="1" applyAlignment="1" applyProtection="1">
      <alignment vertical="top"/>
      <protection locked="0" hidden="1"/>
    </xf>
    <xf numFmtId="0" fontId="23" fillId="0" borderId="0" xfId="1" applyBorder="1" applyProtection="1">
      <alignment vertical="center"/>
      <protection locked="0" hidden="1"/>
    </xf>
    <xf numFmtId="0" fontId="1" fillId="0" borderId="0" xfId="0" applyFont="1" applyProtection="1">
      <alignment vertical="center"/>
      <protection locked="0" hidden="1"/>
    </xf>
    <xf numFmtId="0" fontId="0" fillId="0" borderId="0" xfId="0" applyAlignment="1">
      <alignment horizontal="center" vertical="center"/>
    </xf>
    <xf numFmtId="0" fontId="0" fillId="0" borderId="0" xfId="0" applyProtection="1">
      <alignment vertical="center"/>
      <protection locked="0"/>
    </xf>
    <xf numFmtId="0" fontId="33" fillId="0" borderId="0" xfId="0" applyFont="1" applyProtection="1">
      <alignment vertical="center"/>
      <protection locked="0"/>
    </xf>
    <xf numFmtId="0" fontId="42" fillId="0" borderId="0" xfId="0" applyFont="1">
      <alignment vertical="center"/>
    </xf>
    <xf numFmtId="0" fontId="44" fillId="3" borderId="26" xfId="0" applyFont="1" applyFill="1" applyBorder="1" applyAlignment="1">
      <alignment vertical="center" wrapText="1"/>
    </xf>
    <xf numFmtId="0" fontId="39" fillId="3" borderId="26" xfId="0" applyFont="1" applyFill="1" applyBorder="1" applyAlignment="1">
      <alignment vertical="center" wrapText="1"/>
    </xf>
    <xf numFmtId="0" fontId="55" fillId="3" borderId="26" xfId="0" applyFont="1" applyFill="1" applyBorder="1">
      <alignment vertical="center"/>
    </xf>
    <xf numFmtId="0" fontId="57" fillId="3" borderId="26" xfId="0" applyFont="1" applyFill="1" applyBorder="1">
      <alignment vertical="center"/>
    </xf>
    <xf numFmtId="0" fontId="33" fillId="0" borderId="0" xfId="0" applyFont="1" applyAlignment="1" applyProtection="1">
      <alignment vertical="center" wrapText="1"/>
      <protection locked="0"/>
    </xf>
    <xf numFmtId="0" fontId="61" fillId="0" borderId="0" xfId="0" applyFont="1" applyAlignment="1" applyProtection="1">
      <alignment vertical="center" wrapText="1"/>
      <protection locked="0"/>
    </xf>
    <xf numFmtId="0" fontId="0" fillId="3" borderId="0" xfId="0" applyFill="1">
      <alignment vertical="center"/>
    </xf>
    <xf numFmtId="0" fontId="72" fillId="0" borderId="0" xfId="0" applyFont="1" applyProtection="1">
      <alignment vertical="center"/>
      <protection locked="0"/>
    </xf>
    <xf numFmtId="0" fontId="42" fillId="0" borderId="0" xfId="0" applyFont="1" applyProtection="1">
      <alignment vertical="center"/>
      <protection locked="0"/>
    </xf>
    <xf numFmtId="0" fontId="2" fillId="0" borderId="0" xfId="0" applyFont="1">
      <alignment vertical="center"/>
    </xf>
    <xf numFmtId="0" fontId="83" fillId="3" borderId="0" xfId="0" applyFont="1" applyFill="1">
      <alignment vertical="center"/>
    </xf>
    <xf numFmtId="0" fontId="84" fillId="0" borderId="0" xfId="0" applyFont="1">
      <alignment vertical="center"/>
    </xf>
    <xf numFmtId="0" fontId="0" fillId="3" borderId="0" xfId="0" applyFill="1" applyAlignment="1">
      <alignment horizontal="left" vertical="center"/>
    </xf>
    <xf numFmtId="0" fontId="18" fillId="3" borderId="0" xfId="0" applyFont="1" applyFill="1" applyAlignment="1">
      <alignment horizontal="left" vertical="center"/>
    </xf>
    <xf numFmtId="0" fontId="18" fillId="3" borderId="0" xfId="0" applyFont="1" applyFill="1" applyAlignment="1">
      <alignment vertical="center" wrapText="1"/>
    </xf>
    <xf numFmtId="0" fontId="86" fillId="0" borderId="0" xfId="0" applyFont="1">
      <alignment vertical="center"/>
    </xf>
    <xf numFmtId="0" fontId="7" fillId="0" borderId="0" xfId="0" applyFont="1">
      <alignment vertical="center"/>
    </xf>
    <xf numFmtId="0" fontId="3" fillId="0" borderId="0" xfId="0" applyFont="1">
      <alignment vertical="center"/>
    </xf>
    <xf numFmtId="0" fontId="8" fillId="0" borderId="0" xfId="0" applyFont="1">
      <alignment vertical="center"/>
    </xf>
    <xf numFmtId="0" fontId="87" fillId="0" borderId="0" xfId="0" applyFont="1">
      <alignment vertical="center"/>
    </xf>
    <xf numFmtId="0" fontId="88" fillId="0" borderId="0" xfId="0" applyFont="1">
      <alignment vertical="center"/>
    </xf>
    <xf numFmtId="0" fontId="89" fillId="0" borderId="0" xfId="0" applyFont="1" applyAlignment="1">
      <alignment vertical="center" wrapText="1"/>
    </xf>
    <xf numFmtId="0" fontId="90" fillId="0" borderId="0" xfId="0" applyFont="1">
      <alignment vertical="center"/>
    </xf>
    <xf numFmtId="0" fontId="75" fillId="0" borderId="0" xfId="0" applyFont="1">
      <alignment vertical="center"/>
    </xf>
    <xf numFmtId="0" fontId="91" fillId="3" borderId="0" xfId="0" applyFont="1" applyFill="1" applyAlignment="1">
      <alignment vertical="center" wrapText="1"/>
    </xf>
    <xf numFmtId="0" fontId="26" fillId="0" borderId="0" xfId="1" applyFont="1" applyAlignment="1" applyProtection="1">
      <alignment vertical="top" wrapText="1"/>
      <protection locked="0" hidden="1"/>
    </xf>
    <xf numFmtId="0" fontId="15" fillId="0" borderId="0" xfId="0" applyFont="1" applyAlignment="1">
      <alignment horizontal="center" vertical="center"/>
    </xf>
    <xf numFmtId="0" fontId="98" fillId="0" borderId="0" xfId="0" applyFont="1">
      <alignment vertical="center"/>
    </xf>
    <xf numFmtId="0" fontId="14" fillId="0" borderId="0" xfId="0" applyFont="1" applyAlignment="1">
      <alignment horizontal="center" vertical="center"/>
    </xf>
    <xf numFmtId="49" fontId="14" fillId="0" borderId="0" xfId="0" applyNumberFormat="1" applyFont="1" applyAlignment="1">
      <alignment horizontal="center" vertical="center"/>
    </xf>
    <xf numFmtId="0" fontId="25" fillId="2" borderId="0" xfId="0" applyFont="1" applyFill="1">
      <alignment vertical="center"/>
    </xf>
    <xf numFmtId="0" fontId="26" fillId="0" borderId="0" xfId="0" applyFont="1" applyAlignment="1">
      <alignment vertical="top"/>
    </xf>
    <xf numFmtId="0" fontId="1" fillId="0" borderId="0" xfId="0" applyFont="1">
      <alignment vertical="center"/>
    </xf>
    <xf numFmtId="0" fontId="24" fillId="0" borderId="0" xfId="0" applyFont="1">
      <alignment vertical="center"/>
    </xf>
    <xf numFmtId="0" fontId="76" fillId="2" borderId="0" xfId="0" applyFont="1" applyFill="1" applyProtection="1">
      <alignment vertical="center"/>
      <protection locked="0"/>
    </xf>
    <xf numFmtId="0" fontId="77" fillId="0" borderId="0" xfId="0" applyFont="1" applyAlignment="1" applyProtection="1">
      <alignment horizontal="left" vertical="center" indent="1"/>
      <protection locked="0"/>
    </xf>
    <xf numFmtId="0" fontId="30" fillId="0" borderId="0" xfId="0" applyFont="1" applyProtection="1">
      <alignment vertical="center"/>
      <protection locked="0"/>
    </xf>
    <xf numFmtId="0" fontId="25" fillId="2" borderId="0" xfId="0" applyFont="1" applyFill="1" applyProtection="1">
      <alignment vertical="center"/>
      <protection locked="0"/>
    </xf>
    <xf numFmtId="0" fontId="78" fillId="0" borderId="0" xfId="0" applyFont="1" applyProtection="1">
      <alignment vertical="center"/>
      <protection locked="0"/>
    </xf>
    <xf numFmtId="0" fontId="79" fillId="0" borderId="0" xfId="0" applyFont="1" applyProtection="1">
      <alignment vertical="center"/>
      <protection locked="0"/>
    </xf>
    <xf numFmtId="0" fontId="80" fillId="0" borderId="0" xfId="0" applyFont="1" applyProtection="1">
      <alignment vertical="center"/>
      <protection locked="0"/>
    </xf>
    <xf numFmtId="0" fontId="74" fillId="0" borderId="0" xfId="0" applyFont="1" applyProtection="1">
      <alignment vertical="center"/>
      <protection locked="0"/>
    </xf>
    <xf numFmtId="0" fontId="7" fillId="3" borderId="0" xfId="0" applyFont="1" applyFill="1" applyAlignment="1">
      <alignment vertical="center" wrapText="1"/>
    </xf>
    <xf numFmtId="0" fontId="7" fillId="3" borderId="4" xfId="0" applyFont="1" applyFill="1" applyBorder="1" applyAlignment="1">
      <alignment vertical="center" wrapText="1"/>
    </xf>
    <xf numFmtId="0" fontId="15" fillId="0" borderId="0" xfId="0" applyFont="1" applyAlignment="1" applyProtection="1">
      <alignment horizontal="center" vertical="center"/>
      <protection locked="0"/>
    </xf>
    <xf numFmtId="0" fontId="98" fillId="0" borderId="0" xfId="0" applyFont="1" applyProtection="1">
      <alignment vertical="center"/>
      <protection locked="0"/>
    </xf>
    <xf numFmtId="0" fontId="14" fillId="0" borderId="0" xfId="0" applyFont="1" applyAlignment="1" applyProtection="1">
      <alignment horizontal="center" vertical="center"/>
      <protection locked="0"/>
    </xf>
    <xf numFmtId="49" fontId="14" fillId="0" borderId="0" xfId="0" applyNumberFormat="1" applyFont="1" applyAlignment="1" applyProtection="1">
      <alignment horizontal="center" vertical="center"/>
      <protection locked="0"/>
    </xf>
    <xf numFmtId="0" fontId="26" fillId="0" borderId="0" xfId="0" applyFont="1" applyAlignment="1" applyProtection="1">
      <alignment vertical="top"/>
      <protection locked="0"/>
    </xf>
    <xf numFmtId="0" fontId="18" fillId="0" borderId="0" xfId="0" applyFont="1" applyProtection="1">
      <alignment vertical="center"/>
      <protection locked="0"/>
    </xf>
    <xf numFmtId="0" fontId="23" fillId="0" borderId="0" xfId="1" applyProtection="1">
      <alignment vertical="center"/>
      <protection locked="0"/>
    </xf>
    <xf numFmtId="0" fontId="26" fillId="0" borderId="0" xfId="1" applyFont="1" applyAlignment="1" applyProtection="1">
      <alignment vertical="top" wrapText="1"/>
      <protection locked="0"/>
    </xf>
    <xf numFmtId="0" fontId="80" fillId="0" borderId="5" xfId="0" applyFont="1" applyBorder="1" applyProtection="1">
      <alignment vertical="center"/>
      <protection locked="0"/>
    </xf>
    <xf numFmtId="0" fontId="26" fillId="0" borderId="0" xfId="1" applyFont="1" applyAlignment="1" applyProtection="1">
      <alignment vertical="top"/>
      <protection locked="0"/>
    </xf>
    <xf numFmtId="0" fontId="18" fillId="0" borderId="0" xfId="0" applyFont="1" applyAlignment="1" applyProtection="1">
      <alignment vertical="center" wrapText="1"/>
      <protection locked="0"/>
    </xf>
    <xf numFmtId="0" fontId="18" fillId="0" borderId="4" xfId="0" applyFont="1" applyBorder="1" applyAlignment="1" applyProtection="1">
      <alignment vertical="center" wrapText="1"/>
      <protection locked="0"/>
    </xf>
    <xf numFmtId="0" fontId="18" fillId="0" borderId="2" xfId="0" applyFont="1" applyBorder="1" applyAlignment="1" applyProtection="1">
      <alignment vertical="center" wrapText="1"/>
      <protection locked="0"/>
    </xf>
    <xf numFmtId="0" fontId="18" fillId="0" borderId="1" xfId="0" applyFont="1" applyBorder="1" applyAlignment="1" applyProtection="1">
      <alignment vertical="center" wrapText="1"/>
      <protection locked="0"/>
    </xf>
    <xf numFmtId="0" fontId="18" fillId="0" borderId="7" xfId="0" applyFont="1" applyBorder="1" applyAlignment="1" applyProtection="1">
      <alignment vertical="center" wrapText="1"/>
      <protection locked="0"/>
    </xf>
    <xf numFmtId="0" fontId="23" fillId="0" borderId="0" xfId="1" applyBorder="1" applyProtection="1">
      <alignment vertical="center"/>
      <protection locked="0"/>
    </xf>
    <xf numFmtId="0" fontId="73" fillId="3" borderId="0" xfId="0" applyFont="1" applyFill="1">
      <alignment vertical="center"/>
    </xf>
    <xf numFmtId="0" fontId="100" fillId="3" borderId="0" xfId="0" applyFont="1" applyFill="1" applyProtection="1">
      <alignment vertical="center"/>
      <protection locked="0"/>
    </xf>
    <xf numFmtId="0" fontId="65" fillId="3" borderId="0" xfId="0" applyFont="1" applyFill="1">
      <alignment vertical="center"/>
    </xf>
    <xf numFmtId="0" fontId="102" fillId="3" borderId="86" xfId="0" applyFont="1" applyFill="1" applyBorder="1" applyAlignment="1" applyProtection="1">
      <alignment vertical="center" shrinkToFit="1"/>
      <protection locked="0"/>
    </xf>
    <xf numFmtId="0" fontId="74" fillId="0" borderId="0" xfId="0" applyFont="1">
      <alignment vertical="center"/>
    </xf>
    <xf numFmtId="14" fontId="74" fillId="0" borderId="0" xfId="0" applyNumberFormat="1" applyFont="1">
      <alignment vertical="center"/>
    </xf>
    <xf numFmtId="0" fontId="46" fillId="3" borderId="0" xfId="0" applyFont="1" applyFill="1">
      <alignment vertical="center"/>
    </xf>
    <xf numFmtId="0" fontId="105" fillId="3" borderId="88" xfId="0" applyFont="1" applyFill="1" applyBorder="1" applyProtection="1">
      <alignment vertical="center"/>
      <protection locked="0"/>
    </xf>
    <xf numFmtId="0" fontId="116" fillId="0" borderId="0" xfId="0" applyFont="1" applyAlignment="1">
      <alignment horizontal="center" vertical="center"/>
    </xf>
    <xf numFmtId="0" fontId="117" fillId="3" borderId="11" xfId="0" applyFont="1" applyFill="1" applyBorder="1" applyProtection="1">
      <alignment vertical="center"/>
      <protection locked="0"/>
    </xf>
    <xf numFmtId="0" fontId="17" fillId="3" borderId="9" xfId="0" applyFont="1" applyFill="1" applyBorder="1" applyProtection="1">
      <alignment vertical="center"/>
      <protection locked="0"/>
    </xf>
    <xf numFmtId="0" fontId="17" fillId="3" borderId="10" xfId="0" applyFont="1" applyFill="1" applyBorder="1" applyProtection="1">
      <alignment vertical="center"/>
      <protection locked="0"/>
    </xf>
    <xf numFmtId="0" fontId="117" fillId="3" borderId="17" xfId="0" applyFont="1" applyFill="1" applyBorder="1" applyAlignment="1">
      <alignment horizontal="center" vertical="center" shrinkToFit="1"/>
    </xf>
    <xf numFmtId="0" fontId="17" fillId="3" borderId="0" xfId="0" applyFont="1" applyFill="1" applyAlignment="1">
      <alignment horizontal="center" vertical="center" shrinkToFit="1"/>
    </xf>
    <xf numFmtId="0" fontId="19" fillId="3" borderId="17" xfId="0" applyFont="1" applyFill="1" applyBorder="1">
      <alignment vertical="center"/>
    </xf>
    <xf numFmtId="0" fontId="118" fillId="3" borderId="0" xfId="0" applyFont="1" applyFill="1" applyAlignment="1" applyProtection="1">
      <alignment vertical="center" shrinkToFit="1"/>
      <protection locked="0"/>
    </xf>
    <xf numFmtId="0" fontId="49" fillId="3" borderId="0" xfId="0" applyFont="1" applyFill="1">
      <alignment vertical="center"/>
    </xf>
    <xf numFmtId="0" fontId="118" fillId="3" borderId="33" xfId="0" applyFont="1" applyFill="1" applyBorder="1" applyAlignment="1" applyProtection="1">
      <alignment vertical="center" shrinkToFit="1"/>
      <protection locked="0"/>
    </xf>
    <xf numFmtId="0" fontId="112" fillId="0" borderId="0" xfId="0" applyFont="1">
      <alignment vertical="center"/>
    </xf>
    <xf numFmtId="0" fontId="41" fillId="5" borderId="17" xfId="0" applyFont="1" applyFill="1" applyBorder="1" applyAlignment="1" applyProtection="1">
      <alignment vertical="center" textRotation="255"/>
      <protection locked="0"/>
    </xf>
    <xf numFmtId="0" fontId="34" fillId="5" borderId="33" xfId="0" applyFont="1" applyFill="1" applyBorder="1" applyAlignment="1" applyProtection="1">
      <alignment vertical="center" textRotation="180"/>
      <protection locked="0"/>
    </xf>
    <xf numFmtId="0" fontId="46" fillId="3" borderId="36" xfId="0" applyFont="1" applyFill="1" applyBorder="1" applyProtection="1">
      <alignment vertical="center"/>
      <protection locked="0"/>
    </xf>
    <xf numFmtId="0" fontId="46" fillId="3" borderId="19" xfId="0" applyFont="1" applyFill="1" applyBorder="1" applyProtection="1">
      <alignment vertical="center"/>
      <protection locked="0"/>
    </xf>
    <xf numFmtId="0" fontId="46" fillId="3" borderId="20" xfId="0" applyFont="1" applyFill="1" applyBorder="1" applyProtection="1">
      <alignment vertical="center"/>
      <protection locked="0"/>
    </xf>
    <xf numFmtId="49" fontId="118" fillId="3" borderId="21" xfId="0" applyNumberFormat="1" applyFont="1" applyFill="1" applyBorder="1" applyProtection="1">
      <alignment vertical="center"/>
      <protection locked="0"/>
    </xf>
    <xf numFmtId="49" fontId="118" fillId="3" borderId="19" xfId="0" applyNumberFormat="1" applyFont="1" applyFill="1" applyBorder="1" applyProtection="1">
      <alignment vertical="center"/>
      <protection locked="0"/>
    </xf>
    <xf numFmtId="49" fontId="118" fillId="3" borderId="20" xfId="0" applyNumberFormat="1" applyFont="1" applyFill="1" applyBorder="1" applyProtection="1">
      <alignment vertical="center"/>
      <protection locked="0"/>
    </xf>
    <xf numFmtId="49" fontId="46" fillId="3" borderId="21" xfId="0" applyNumberFormat="1" applyFont="1" applyFill="1" applyBorder="1" applyProtection="1">
      <alignment vertical="center"/>
      <protection locked="0"/>
    </xf>
    <xf numFmtId="49" fontId="46" fillId="3" borderId="19" xfId="0" applyNumberFormat="1" applyFont="1" applyFill="1" applyBorder="1" applyProtection="1">
      <alignment vertical="center"/>
      <protection locked="0"/>
    </xf>
    <xf numFmtId="49" fontId="118" fillId="3" borderId="37" xfId="0" applyNumberFormat="1" applyFont="1" applyFill="1" applyBorder="1" applyProtection="1">
      <alignment vertical="center"/>
      <protection locked="0"/>
    </xf>
    <xf numFmtId="0" fontId="116" fillId="0" borderId="0" xfId="0" applyFont="1">
      <alignment vertical="center"/>
    </xf>
    <xf numFmtId="0" fontId="34" fillId="5" borderId="11" xfId="0" applyFont="1" applyFill="1" applyBorder="1" applyAlignment="1" applyProtection="1">
      <alignment vertical="center" textRotation="255"/>
      <protection locked="0"/>
    </xf>
    <xf numFmtId="0" fontId="34" fillId="5" borderId="9" xfId="0" applyFont="1" applyFill="1" applyBorder="1" applyAlignment="1" applyProtection="1">
      <alignment vertical="center" textRotation="180"/>
      <protection locked="0"/>
    </xf>
    <xf numFmtId="49" fontId="40" fillId="3" borderId="12" xfId="0" applyNumberFormat="1" applyFont="1" applyFill="1" applyBorder="1" applyProtection="1">
      <alignment vertical="center"/>
      <protection locked="0"/>
    </xf>
    <xf numFmtId="49" fontId="40" fillId="3" borderId="13" xfId="0" applyNumberFormat="1" applyFont="1" applyFill="1" applyBorder="1" applyProtection="1">
      <alignment vertical="center"/>
      <protection locked="0"/>
    </xf>
    <xf numFmtId="49" fontId="40" fillId="3" borderId="14" xfId="0" applyNumberFormat="1" applyFont="1" applyFill="1" applyBorder="1" applyProtection="1">
      <alignment vertical="center"/>
      <protection locked="0"/>
    </xf>
    <xf numFmtId="49" fontId="118" fillId="3" borderId="15" xfId="0" applyNumberFormat="1" applyFont="1" applyFill="1" applyBorder="1" applyProtection="1">
      <alignment vertical="center"/>
      <protection locked="0"/>
    </xf>
    <xf numFmtId="49" fontId="118" fillId="3" borderId="13" xfId="0" applyNumberFormat="1" applyFont="1" applyFill="1" applyBorder="1" applyProtection="1">
      <alignment vertical="center"/>
      <protection locked="0"/>
    </xf>
    <xf numFmtId="49" fontId="118" fillId="3" borderId="16" xfId="0" applyNumberFormat="1" applyFont="1" applyFill="1" applyBorder="1" applyProtection="1">
      <alignment vertical="center"/>
      <protection locked="0"/>
    </xf>
    <xf numFmtId="0" fontId="34" fillId="5" borderId="0" xfId="0" applyFont="1" applyFill="1" applyAlignment="1" applyProtection="1">
      <alignment vertical="center" textRotation="180"/>
      <protection locked="0"/>
    </xf>
    <xf numFmtId="49" fontId="40" fillId="3" borderId="18" xfId="0" applyNumberFormat="1" applyFont="1" applyFill="1" applyBorder="1" applyProtection="1">
      <alignment vertical="center"/>
      <protection locked="0"/>
    </xf>
    <xf numFmtId="49" fontId="40" fillId="3" borderId="19" xfId="0" applyNumberFormat="1" applyFont="1" applyFill="1" applyBorder="1" applyProtection="1">
      <alignment vertical="center"/>
      <protection locked="0"/>
    </xf>
    <xf numFmtId="49" fontId="40" fillId="3" borderId="20" xfId="0" applyNumberFormat="1" applyFont="1" applyFill="1" applyBorder="1" applyProtection="1">
      <alignment vertical="center"/>
      <protection locked="0"/>
    </xf>
    <xf numFmtId="49" fontId="118" fillId="3" borderId="22" xfId="0" applyNumberFormat="1" applyFont="1" applyFill="1" applyBorder="1" applyProtection="1">
      <alignment vertical="center"/>
      <protection locked="0"/>
    </xf>
    <xf numFmtId="0" fontId="43" fillId="3" borderId="19" xfId="0" applyFont="1" applyFill="1" applyBorder="1" applyAlignment="1">
      <alignment horizontal="left" vertical="center" shrinkToFit="1"/>
    </xf>
    <xf numFmtId="49" fontId="40" fillId="3" borderId="5" xfId="0" applyNumberFormat="1" applyFont="1" applyFill="1" applyBorder="1" applyProtection="1">
      <alignment vertical="center"/>
      <protection locked="0"/>
    </xf>
    <xf numFmtId="49" fontId="40" fillId="3" borderId="0" xfId="0" applyNumberFormat="1" applyFont="1" applyFill="1" applyProtection="1">
      <alignment vertical="center"/>
      <protection locked="0"/>
    </xf>
    <xf numFmtId="49" fontId="40" fillId="3" borderId="23" xfId="0" applyNumberFormat="1" applyFont="1" applyFill="1" applyBorder="1" applyProtection="1">
      <alignment vertical="center"/>
      <protection locked="0"/>
    </xf>
    <xf numFmtId="49" fontId="39" fillId="3" borderId="21" xfId="0" applyNumberFormat="1" applyFont="1" applyFill="1" applyBorder="1" applyProtection="1">
      <alignment vertical="center"/>
      <protection locked="0"/>
    </xf>
    <xf numFmtId="49" fontId="39" fillId="3" borderId="19" xfId="0" applyNumberFormat="1" applyFont="1" applyFill="1" applyBorder="1" applyProtection="1">
      <alignment vertical="center"/>
      <protection locked="0"/>
    </xf>
    <xf numFmtId="49" fontId="39" fillId="3" borderId="20" xfId="0" applyNumberFormat="1" applyFont="1" applyFill="1" applyBorder="1" applyProtection="1">
      <alignment vertical="center"/>
      <protection locked="0"/>
    </xf>
    <xf numFmtId="0" fontId="121" fillId="0" borderId="0" xfId="0" applyFont="1" applyAlignment="1" applyProtection="1">
      <alignment horizontal="right" vertical="center" wrapText="1"/>
      <protection locked="0"/>
    </xf>
    <xf numFmtId="0" fontId="122" fillId="0" borderId="0" xfId="0" applyFont="1" applyAlignment="1" applyProtection="1">
      <alignment vertical="center" wrapText="1"/>
      <protection locked="0"/>
    </xf>
    <xf numFmtId="0" fontId="123" fillId="0" borderId="0" xfId="0" applyFont="1" applyAlignment="1">
      <alignment vertical="center" wrapText="1"/>
    </xf>
    <xf numFmtId="49" fontId="36" fillId="3" borderId="24" xfId="0" applyNumberFormat="1" applyFont="1" applyFill="1" applyBorder="1" applyProtection="1">
      <alignment vertical="center"/>
      <protection locked="0"/>
    </xf>
    <xf numFmtId="49" fontId="40" fillId="3" borderId="25" xfId="0" applyNumberFormat="1" applyFont="1" applyFill="1" applyBorder="1" applyProtection="1">
      <alignment vertical="center"/>
      <protection locked="0"/>
    </xf>
    <xf numFmtId="49" fontId="40" fillId="3" borderId="29" xfId="0" applyNumberFormat="1" applyFont="1" applyFill="1" applyBorder="1" applyProtection="1">
      <alignment vertical="center"/>
      <protection locked="0"/>
    </xf>
    <xf numFmtId="0" fontId="44" fillId="3" borderId="90" xfId="0" applyFont="1" applyFill="1" applyBorder="1" applyAlignment="1">
      <alignment vertical="center" shrinkToFit="1"/>
    </xf>
    <xf numFmtId="0" fontId="44" fillId="3" borderId="26" xfId="0" applyFont="1" applyFill="1" applyBorder="1" applyAlignment="1">
      <alignment vertical="center" shrinkToFit="1"/>
    </xf>
    <xf numFmtId="0" fontId="44" fillId="3" borderId="90" xfId="0" applyFont="1" applyFill="1" applyBorder="1" applyProtection="1">
      <alignment vertical="center"/>
      <protection locked="0"/>
    </xf>
    <xf numFmtId="0" fontId="19" fillId="3" borderId="91" xfId="0" applyFont="1" applyFill="1" applyBorder="1" applyProtection="1">
      <alignment vertical="center"/>
      <protection locked="0"/>
    </xf>
    <xf numFmtId="0" fontId="46" fillId="3" borderId="27" xfId="0" applyFont="1" applyFill="1" applyBorder="1" applyProtection="1">
      <alignment vertical="center"/>
      <protection locked="0"/>
    </xf>
    <xf numFmtId="0" fontId="46" fillId="3" borderId="92" xfId="0" applyFont="1" applyFill="1" applyBorder="1" applyProtection="1">
      <alignment vertical="center"/>
      <protection locked="0"/>
    </xf>
    <xf numFmtId="0" fontId="44" fillId="3" borderId="26" xfId="0" applyFont="1" applyFill="1" applyBorder="1" applyProtection="1">
      <alignment vertical="center"/>
      <protection locked="0"/>
    </xf>
    <xf numFmtId="0" fontId="19" fillId="3" borderId="27" xfId="0" applyFont="1" applyFill="1" applyBorder="1" applyProtection="1">
      <alignment vertical="center"/>
      <protection locked="0"/>
    </xf>
    <xf numFmtId="0" fontId="19" fillId="3" borderId="28" xfId="0" applyFont="1" applyFill="1" applyBorder="1" applyProtection="1">
      <alignment vertical="center"/>
      <protection locked="0"/>
    </xf>
    <xf numFmtId="49" fontId="19" fillId="3" borderId="18" xfId="0" applyNumberFormat="1" applyFont="1" applyFill="1" applyBorder="1" applyProtection="1">
      <alignment vertical="center"/>
      <protection locked="0"/>
    </xf>
    <xf numFmtId="49" fontId="19" fillId="3" borderId="19" xfId="0" applyNumberFormat="1" applyFont="1" applyFill="1" applyBorder="1" applyProtection="1">
      <alignment vertical="center"/>
      <protection locked="0"/>
    </xf>
    <xf numFmtId="49" fontId="19" fillId="3" borderId="20" xfId="0" applyNumberFormat="1" applyFont="1" applyFill="1" applyBorder="1" applyProtection="1">
      <alignment vertical="center"/>
      <protection locked="0"/>
    </xf>
    <xf numFmtId="49" fontId="118" fillId="3" borderId="27" xfId="0" applyNumberFormat="1" applyFont="1" applyFill="1" applyBorder="1" applyProtection="1">
      <alignment vertical="center"/>
      <protection locked="0"/>
    </xf>
    <xf numFmtId="49" fontId="118" fillId="3" borderId="28" xfId="0" applyNumberFormat="1" applyFont="1" applyFill="1" applyBorder="1" applyProtection="1">
      <alignment vertical="center"/>
      <protection locked="0"/>
    </xf>
    <xf numFmtId="49" fontId="47" fillId="3" borderId="24" xfId="0" applyNumberFormat="1" applyFont="1" applyFill="1" applyBorder="1" applyProtection="1">
      <alignment vertical="center"/>
      <protection locked="0"/>
    </xf>
    <xf numFmtId="49" fontId="47" fillId="3" borderId="25" xfId="0" applyNumberFormat="1" applyFont="1" applyFill="1" applyBorder="1" applyProtection="1">
      <alignment vertical="center"/>
      <protection locked="0"/>
    </xf>
    <xf numFmtId="49" fontId="47" fillId="3" borderId="29" xfId="0" applyNumberFormat="1" applyFont="1" applyFill="1" applyBorder="1" applyProtection="1">
      <alignment vertical="center"/>
      <protection locked="0"/>
    </xf>
    <xf numFmtId="49" fontId="47" fillId="9" borderId="30" xfId="0" applyNumberFormat="1" applyFont="1" applyFill="1" applyBorder="1" applyProtection="1">
      <alignment vertical="center"/>
      <protection locked="0"/>
    </xf>
    <xf numFmtId="49" fontId="47" fillId="9" borderId="31" xfId="0" applyNumberFormat="1" applyFont="1" applyFill="1" applyBorder="1" applyProtection="1">
      <alignment vertical="center"/>
      <protection locked="0"/>
    </xf>
    <xf numFmtId="49" fontId="47" fillId="9" borderId="32" xfId="0" applyNumberFormat="1" applyFont="1" applyFill="1" applyBorder="1" applyProtection="1">
      <alignment vertical="center"/>
      <protection locked="0"/>
    </xf>
    <xf numFmtId="49" fontId="46" fillId="3" borderId="34" xfId="0" applyNumberFormat="1" applyFont="1" applyFill="1" applyBorder="1" applyProtection="1">
      <alignment vertical="center"/>
      <protection locked="0"/>
    </xf>
    <xf numFmtId="49" fontId="46" fillId="3" borderId="13" xfId="0" applyNumberFormat="1" applyFont="1" applyFill="1" applyBorder="1" applyProtection="1">
      <alignment vertical="center"/>
      <protection locked="0"/>
    </xf>
    <xf numFmtId="49" fontId="118" fillId="3" borderId="14" xfId="0" applyNumberFormat="1" applyFont="1" applyFill="1" applyBorder="1" applyProtection="1">
      <alignment vertical="center"/>
      <protection locked="0"/>
    </xf>
    <xf numFmtId="49" fontId="46" fillId="3" borderId="15" xfId="0" applyNumberFormat="1" applyFont="1" applyFill="1" applyBorder="1" applyProtection="1">
      <alignment vertical="center"/>
      <protection locked="0"/>
    </xf>
    <xf numFmtId="49" fontId="46" fillId="3" borderId="14" xfId="0" applyNumberFormat="1" applyFont="1" applyFill="1" applyBorder="1" applyProtection="1">
      <alignment vertical="center"/>
      <protection locked="0"/>
    </xf>
    <xf numFmtId="49" fontId="118" fillId="3" borderId="35" xfId="0" applyNumberFormat="1" applyFont="1" applyFill="1" applyBorder="1" applyProtection="1">
      <alignment vertical="center"/>
      <protection locked="0"/>
    </xf>
    <xf numFmtId="49" fontId="46" fillId="3" borderId="36" xfId="0" applyNumberFormat="1" applyFont="1" applyFill="1" applyBorder="1" applyProtection="1">
      <alignment vertical="center"/>
      <protection locked="0"/>
    </xf>
    <xf numFmtId="49" fontId="46" fillId="3" borderId="20" xfId="0" applyNumberFormat="1" applyFont="1" applyFill="1" applyBorder="1" applyProtection="1">
      <alignment vertical="center"/>
      <protection locked="0"/>
    </xf>
    <xf numFmtId="0" fontId="126" fillId="0" borderId="0" xfId="0" applyFont="1" applyProtection="1">
      <alignment vertical="center"/>
      <protection locked="0"/>
    </xf>
    <xf numFmtId="0" fontId="41" fillId="5" borderId="38" xfId="0" applyFont="1" applyFill="1" applyBorder="1" applyAlignment="1" applyProtection="1">
      <alignment vertical="center" textRotation="255"/>
      <protection locked="0"/>
    </xf>
    <xf numFmtId="0" fontId="34" fillId="5" borderId="39" xfId="0" applyFont="1" applyFill="1" applyBorder="1" applyAlignment="1" applyProtection="1">
      <alignment vertical="center" textRotation="180"/>
      <protection locked="0"/>
    </xf>
    <xf numFmtId="49" fontId="46" fillId="3" borderId="17" xfId="0" applyNumberFormat="1" applyFont="1" applyFill="1" applyBorder="1" applyProtection="1">
      <alignment vertical="center"/>
      <protection locked="0"/>
    </xf>
    <xf numFmtId="49" fontId="46" fillId="3" borderId="0" xfId="0" applyNumberFormat="1" applyFont="1" applyFill="1" applyProtection="1">
      <alignment vertical="center"/>
      <protection locked="0"/>
    </xf>
    <xf numFmtId="49" fontId="118" fillId="3" borderId="40" xfId="0" applyNumberFormat="1" applyFont="1" applyFill="1" applyBorder="1" applyProtection="1">
      <alignment vertical="center"/>
      <protection locked="0"/>
    </xf>
    <xf numFmtId="49" fontId="118" fillId="3" borderId="41" xfId="0" applyNumberFormat="1" applyFont="1" applyFill="1" applyBorder="1" applyProtection="1">
      <alignment vertical="center"/>
      <protection locked="0"/>
    </xf>
    <xf numFmtId="49" fontId="118" fillId="3" borderId="42" xfId="0" applyNumberFormat="1" applyFont="1" applyFill="1" applyBorder="1" applyProtection="1">
      <alignment vertical="center"/>
      <protection locked="0"/>
    </xf>
    <xf numFmtId="49" fontId="46" fillId="3" borderId="40" xfId="0" applyNumberFormat="1" applyFont="1" applyFill="1" applyBorder="1" applyProtection="1">
      <alignment vertical="center"/>
      <protection locked="0"/>
    </xf>
    <xf numFmtId="49" fontId="46" fillId="3" borderId="41" xfId="0" applyNumberFormat="1" applyFont="1" applyFill="1" applyBorder="1" applyProtection="1">
      <alignment vertical="center"/>
      <protection locked="0"/>
    </xf>
    <xf numFmtId="49" fontId="118" fillId="3" borderId="43" xfId="0" applyNumberFormat="1" applyFont="1" applyFill="1" applyBorder="1" applyProtection="1">
      <alignment vertical="center"/>
      <protection locked="0"/>
    </xf>
    <xf numFmtId="0" fontId="127" fillId="0" borderId="0" xfId="2" applyFont="1" applyAlignment="1" applyProtection="1">
      <alignment horizontal="right" vertical="center"/>
      <protection locked="0"/>
    </xf>
    <xf numFmtId="0" fontId="44" fillId="3" borderId="76" xfId="0" applyFont="1" applyFill="1" applyBorder="1">
      <alignment vertical="center"/>
    </xf>
    <xf numFmtId="0" fontId="128" fillId="0" borderId="0" xfId="2" applyFont="1" applyProtection="1">
      <alignment vertical="center"/>
    </xf>
    <xf numFmtId="0" fontId="34" fillId="5" borderId="10" xfId="0" applyFont="1" applyFill="1" applyBorder="1" applyAlignment="1" applyProtection="1">
      <alignment vertical="center" textRotation="180"/>
      <protection locked="0"/>
    </xf>
    <xf numFmtId="0" fontId="44" fillId="3" borderId="11" xfId="0" applyFont="1" applyFill="1" applyBorder="1" applyProtection="1">
      <alignment vertical="center"/>
      <protection locked="0"/>
    </xf>
    <xf numFmtId="0" fontId="45" fillId="3" borderId="44" xfId="0" applyFont="1" applyFill="1" applyBorder="1" applyProtection="1">
      <alignment vertical="center"/>
      <protection locked="0"/>
    </xf>
    <xf numFmtId="0" fontId="46" fillId="3" borderId="45" xfId="0" applyFont="1" applyFill="1" applyBorder="1" applyProtection="1">
      <alignment vertical="center"/>
      <protection locked="0"/>
    </xf>
    <xf numFmtId="0" fontId="46" fillId="3" borderId="46" xfId="0" applyFont="1" applyFill="1" applyBorder="1" applyProtection="1">
      <alignment vertical="center"/>
      <protection locked="0"/>
    </xf>
    <xf numFmtId="0" fontId="50" fillId="3" borderId="44" xfId="0" applyFont="1" applyFill="1" applyBorder="1" applyProtection="1">
      <alignment vertical="center"/>
      <protection locked="0"/>
    </xf>
    <xf numFmtId="0" fontId="20" fillId="3" borderId="45" xfId="0" applyFont="1" applyFill="1" applyBorder="1" applyProtection="1">
      <alignment vertical="center"/>
      <protection locked="0"/>
    </xf>
    <xf numFmtId="0" fontId="20" fillId="3" borderId="9" xfId="0" applyFont="1" applyFill="1" applyBorder="1" applyProtection="1">
      <alignment vertical="center"/>
      <protection locked="0"/>
    </xf>
    <xf numFmtId="0" fontId="20" fillId="3" borderId="10" xfId="0" applyFont="1" applyFill="1" applyBorder="1" applyProtection="1">
      <alignment vertical="center"/>
      <protection locked="0"/>
    </xf>
    <xf numFmtId="0" fontId="34" fillId="5" borderId="17" xfId="0" applyFont="1" applyFill="1" applyBorder="1" applyAlignment="1" applyProtection="1">
      <alignment vertical="center" textRotation="255"/>
      <protection locked="0"/>
    </xf>
    <xf numFmtId="0" fontId="46" fillId="3" borderId="100" xfId="0" applyFont="1" applyFill="1" applyBorder="1" applyProtection="1">
      <alignment vertical="center"/>
      <protection locked="0"/>
    </xf>
    <xf numFmtId="49" fontId="118" fillId="3" borderId="101" xfId="0" applyNumberFormat="1" applyFont="1" applyFill="1" applyBorder="1" applyProtection="1">
      <alignment vertical="center"/>
      <protection locked="0"/>
    </xf>
    <xf numFmtId="49" fontId="46" fillId="3" borderId="25" xfId="0" applyNumberFormat="1" applyFont="1" applyFill="1" applyBorder="1" applyProtection="1">
      <alignment vertical="center"/>
      <protection locked="0"/>
    </xf>
    <xf numFmtId="0" fontId="46" fillId="3" borderId="17" xfId="0" applyFont="1" applyFill="1" applyBorder="1" applyProtection="1">
      <alignment vertical="center"/>
      <protection locked="0"/>
    </xf>
    <xf numFmtId="0" fontId="46" fillId="3" borderId="0" xfId="0" applyFont="1" applyFill="1" applyProtection="1">
      <alignment vertical="center"/>
      <protection locked="0"/>
    </xf>
    <xf numFmtId="0" fontId="46" fillId="3" borderId="23" xfId="0" applyFont="1" applyFill="1" applyBorder="1" applyProtection="1">
      <alignment vertical="center"/>
      <protection locked="0"/>
    </xf>
    <xf numFmtId="49" fontId="46" fillId="3" borderId="42" xfId="0" applyNumberFormat="1" applyFont="1" applyFill="1" applyBorder="1" applyProtection="1">
      <alignment vertical="center"/>
      <protection locked="0"/>
    </xf>
    <xf numFmtId="0" fontId="53" fillId="3" borderId="53" xfId="0" applyFont="1" applyFill="1" applyBorder="1">
      <alignment vertical="center"/>
    </xf>
    <xf numFmtId="0" fontId="39" fillId="3" borderId="48" xfId="0" applyFont="1" applyFill="1" applyBorder="1" applyProtection="1">
      <alignment vertical="center"/>
      <protection locked="0"/>
    </xf>
    <xf numFmtId="0" fontId="39" fillId="3" borderId="49" xfId="0" applyFont="1" applyFill="1" applyBorder="1" applyProtection="1">
      <alignment vertical="center"/>
      <protection locked="0"/>
    </xf>
    <xf numFmtId="0" fontId="53" fillId="3" borderId="49" xfId="0" applyFont="1" applyFill="1" applyBorder="1" applyProtection="1">
      <alignment vertical="center"/>
      <protection locked="0"/>
    </xf>
    <xf numFmtId="0" fontId="39" fillId="3" borderId="44" xfId="0" applyFont="1" applyFill="1" applyBorder="1" applyProtection="1">
      <alignment vertical="center"/>
      <protection locked="0"/>
    </xf>
    <xf numFmtId="0" fontId="39" fillId="3" borderId="45" xfId="0" applyFont="1" applyFill="1" applyBorder="1" applyProtection="1">
      <alignment vertical="center"/>
      <protection locked="0"/>
    </xf>
    <xf numFmtId="0" fontId="39" fillId="3" borderId="46" xfId="0" applyFont="1" applyFill="1" applyBorder="1" applyProtection="1">
      <alignment vertical="center"/>
      <protection locked="0"/>
    </xf>
    <xf numFmtId="0" fontId="7" fillId="3" borderId="45" xfId="0" applyFont="1" applyFill="1" applyBorder="1" applyProtection="1">
      <alignment vertical="center"/>
      <protection locked="0"/>
    </xf>
    <xf numFmtId="0" fontId="7" fillId="3" borderId="47" xfId="0" applyFont="1" applyFill="1" applyBorder="1" applyProtection="1">
      <alignment vertical="center"/>
      <protection locked="0"/>
    </xf>
    <xf numFmtId="0" fontId="135" fillId="3" borderId="50" xfId="0" applyFont="1" applyFill="1" applyBorder="1" applyProtection="1">
      <alignment vertical="center"/>
      <protection locked="0"/>
    </xf>
    <xf numFmtId="0" fontId="47" fillId="3" borderId="26" xfId="0" applyFont="1" applyFill="1" applyBorder="1" applyProtection="1">
      <alignment vertical="center"/>
      <protection locked="0"/>
    </xf>
    <xf numFmtId="0" fontId="47" fillId="3" borderId="51" xfId="0" applyFont="1" applyFill="1" applyBorder="1" applyProtection="1">
      <alignment vertical="center"/>
      <protection locked="0"/>
    </xf>
    <xf numFmtId="0" fontId="127" fillId="0" borderId="0" xfId="2" applyFont="1" applyAlignment="1" applyProtection="1">
      <alignment vertical="center" wrapText="1"/>
    </xf>
    <xf numFmtId="0" fontId="46" fillId="3" borderId="50" xfId="0" applyFont="1" applyFill="1" applyBorder="1" applyProtection="1">
      <alignment vertical="center"/>
      <protection locked="0"/>
    </xf>
    <xf numFmtId="0" fontId="46" fillId="3" borderId="26" xfId="0" applyFont="1" applyFill="1" applyBorder="1" applyProtection="1">
      <alignment vertical="center"/>
      <protection locked="0"/>
    </xf>
    <xf numFmtId="0" fontId="3" fillId="3" borderId="26" xfId="0" applyFont="1" applyFill="1" applyBorder="1" applyProtection="1">
      <alignment vertical="center"/>
      <protection locked="0"/>
    </xf>
    <xf numFmtId="0" fontId="3" fillId="3" borderId="51" xfId="0" applyFont="1" applyFill="1" applyBorder="1" applyProtection="1">
      <alignment vertical="center"/>
      <protection locked="0"/>
    </xf>
    <xf numFmtId="0" fontId="139" fillId="0" borderId="0" xfId="2" applyFont="1" applyAlignment="1" applyProtection="1">
      <alignment vertical="center" wrapText="1"/>
    </xf>
    <xf numFmtId="0" fontId="49" fillId="3" borderId="50" xfId="0" applyFont="1" applyFill="1" applyBorder="1" applyProtection="1">
      <alignment vertical="center"/>
      <protection locked="0"/>
    </xf>
    <xf numFmtId="0" fontId="46" fillId="3" borderId="21" xfId="0" applyFont="1" applyFill="1" applyBorder="1" applyProtection="1">
      <alignment vertical="center"/>
      <protection locked="0"/>
    </xf>
    <xf numFmtId="0" fontId="138" fillId="3" borderId="21" xfId="0" applyFont="1" applyFill="1" applyBorder="1" applyProtection="1">
      <alignment vertical="center"/>
      <protection locked="0"/>
    </xf>
    <xf numFmtId="0" fontId="47" fillId="3" borderId="19" xfId="0" applyFont="1" applyFill="1" applyBorder="1" applyProtection="1">
      <alignment vertical="center"/>
      <protection locked="0"/>
    </xf>
    <xf numFmtId="0" fontId="47" fillId="3" borderId="37" xfId="0" applyFont="1" applyFill="1" applyBorder="1" applyProtection="1">
      <alignment vertical="center"/>
      <protection locked="0"/>
    </xf>
    <xf numFmtId="0" fontId="48" fillId="3" borderId="36" xfId="0" applyFont="1" applyFill="1" applyBorder="1" applyProtection="1">
      <alignment vertical="center"/>
      <protection locked="0"/>
    </xf>
    <xf numFmtId="0" fontId="48" fillId="3" borderId="19" xfId="0" applyFont="1" applyFill="1" applyBorder="1" applyProtection="1">
      <alignment vertical="center"/>
      <protection locked="0"/>
    </xf>
    <xf numFmtId="0" fontId="48" fillId="3" borderId="37" xfId="0" applyFont="1" applyFill="1" applyBorder="1" applyProtection="1">
      <alignment vertical="center"/>
      <protection locked="0"/>
    </xf>
    <xf numFmtId="0" fontId="46" fillId="3" borderId="51" xfId="0" applyFont="1" applyFill="1" applyBorder="1" applyProtection="1">
      <alignment vertical="center"/>
      <protection locked="0"/>
    </xf>
    <xf numFmtId="0" fontId="19" fillId="3" borderId="26" xfId="0" applyFont="1" applyFill="1" applyBorder="1" applyProtection="1">
      <alignment vertical="center"/>
      <protection locked="0"/>
    </xf>
    <xf numFmtId="49" fontId="118" fillId="3" borderId="26" xfId="0" applyNumberFormat="1" applyFont="1" applyFill="1" applyBorder="1" applyProtection="1">
      <alignment vertical="center"/>
      <protection locked="0"/>
    </xf>
    <xf numFmtId="49" fontId="46" fillId="3" borderId="26" xfId="0" applyNumberFormat="1" applyFont="1" applyFill="1" applyBorder="1" applyProtection="1">
      <alignment vertical="center"/>
      <protection locked="0"/>
    </xf>
    <xf numFmtId="49" fontId="118" fillId="3" borderId="51" xfId="0" applyNumberFormat="1" applyFont="1" applyFill="1" applyBorder="1" applyProtection="1">
      <alignment vertical="center"/>
      <protection locked="0"/>
    </xf>
    <xf numFmtId="0" fontId="34" fillId="5" borderId="38" xfId="0" applyFont="1" applyFill="1" applyBorder="1" applyAlignment="1" applyProtection="1">
      <alignment vertical="center" textRotation="255"/>
      <protection locked="0"/>
    </xf>
    <xf numFmtId="0" fontId="34" fillId="5" borderId="52" xfId="0" applyFont="1" applyFill="1" applyBorder="1" applyAlignment="1" applyProtection="1">
      <alignment vertical="center" textRotation="180"/>
      <protection locked="0"/>
    </xf>
    <xf numFmtId="0" fontId="50" fillId="3" borderId="105" xfId="0" applyFont="1" applyFill="1" applyBorder="1" applyProtection="1">
      <alignment vertical="center"/>
      <protection locked="0"/>
    </xf>
    <xf numFmtId="0" fontId="20" fillId="3" borderId="103" xfId="0" applyFont="1" applyFill="1" applyBorder="1" applyProtection="1">
      <alignment vertical="center"/>
      <protection locked="0"/>
    </xf>
    <xf numFmtId="0" fontId="20" fillId="3" borderId="106" xfId="0" applyFont="1" applyFill="1" applyBorder="1" applyProtection="1">
      <alignment vertical="center"/>
      <protection locked="0"/>
    </xf>
    <xf numFmtId="0" fontId="144" fillId="0" borderId="0" xfId="2" applyFont="1" applyAlignment="1" applyProtection="1">
      <alignment horizontal="right" vertical="center"/>
      <protection locked="0"/>
    </xf>
    <xf numFmtId="0" fontId="39" fillId="3" borderId="108" xfId="0" applyFont="1" applyFill="1" applyBorder="1" applyAlignment="1">
      <alignment vertical="center" wrapText="1"/>
    </xf>
    <xf numFmtId="0" fontId="55" fillId="3" borderId="108" xfId="0" applyFont="1" applyFill="1" applyBorder="1">
      <alignment vertical="center"/>
    </xf>
    <xf numFmtId="0" fontId="116" fillId="0" borderId="5" xfId="0" applyFont="1" applyBorder="1">
      <alignment vertical="center"/>
    </xf>
    <xf numFmtId="0" fontId="145" fillId="5" borderId="17" xfId="0" applyFont="1" applyFill="1" applyBorder="1" applyAlignment="1" applyProtection="1">
      <alignment vertical="center" textRotation="255"/>
      <protection locked="0"/>
    </xf>
    <xf numFmtId="0" fontId="39" fillId="3" borderId="107" xfId="0" applyFont="1" applyFill="1" applyBorder="1" applyProtection="1">
      <alignment vertical="center"/>
      <protection locked="0"/>
    </xf>
    <xf numFmtId="0" fontId="56" fillId="3" borderId="108" xfId="0" applyFont="1" applyFill="1" applyBorder="1" applyProtection="1">
      <alignment vertical="center"/>
      <protection locked="0"/>
    </xf>
    <xf numFmtId="0" fontId="39" fillId="3" borderId="108" xfId="0" applyFont="1" applyFill="1" applyBorder="1" applyProtection="1">
      <alignment vertical="center"/>
      <protection locked="0"/>
    </xf>
    <xf numFmtId="49" fontId="118" fillId="3" borderId="108" xfId="0" applyNumberFormat="1" applyFont="1" applyFill="1" applyBorder="1" applyProtection="1">
      <alignment vertical="center"/>
      <protection locked="0"/>
    </xf>
    <xf numFmtId="0" fontId="39" fillId="3" borderId="109" xfId="0" applyFont="1" applyFill="1" applyBorder="1" applyProtection="1">
      <alignment vertical="center"/>
      <protection locked="0"/>
    </xf>
    <xf numFmtId="0" fontId="55" fillId="3" borderId="108" xfId="0" applyFont="1" applyFill="1" applyBorder="1" applyProtection="1">
      <alignment vertical="center"/>
      <protection locked="0"/>
    </xf>
    <xf numFmtId="0" fontId="46" fillId="3" borderId="15" xfId="0" applyFont="1" applyFill="1" applyBorder="1" applyProtection="1">
      <alignment vertical="center"/>
      <protection locked="0"/>
    </xf>
    <xf numFmtId="0" fontId="46" fillId="3" borderId="13" xfId="0" applyFont="1" applyFill="1" applyBorder="1" applyProtection="1">
      <alignment vertical="center"/>
      <protection locked="0"/>
    </xf>
    <xf numFmtId="0" fontId="46" fillId="3" borderId="16" xfId="0" applyFont="1" applyFill="1" applyBorder="1" applyProtection="1">
      <alignment vertical="center"/>
      <protection locked="0"/>
    </xf>
    <xf numFmtId="0" fontId="39" fillId="3" borderId="90" xfId="0" applyFont="1" applyFill="1" applyBorder="1" applyProtection="1">
      <alignment vertical="center"/>
      <protection locked="0"/>
    </xf>
    <xf numFmtId="0" fontId="39" fillId="3" borderId="26" xfId="0" applyFont="1" applyFill="1" applyBorder="1" applyProtection="1">
      <alignment vertical="center"/>
      <protection locked="0"/>
    </xf>
    <xf numFmtId="0" fontId="39" fillId="3" borderId="57" xfId="0" applyFont="1" applyFill="1" applyBorder="1" applyProtection="1">
      <alignment vertical="center"/>
      <protection locked="0"/>
    </xf>
    <xf numFmtId="0" fontId="55" fillId="3" borderId="26" xfId="0" applyFont="1" applyFill="1" applyBorder="1" applyProtection="1">
      <alignment vertical="center"/>
      <protection locked="0"/>
    </xf>
    <xf numFmtId="0" fontId="46" fillId="3" borderId="110" xfId="0" applyFont="1" applyFill="1" applyBorder="1" applyProtection="1">
      <alignment vertical="center"/>
      <protection locked="0"/>
    </xf>
    <xf numFmtId="0" fontId="56" fillId="3" borderId="26" xfId="0" applyFont="1" applyFill="1" applyBorder="1" applyProtection="1">
      <alignment vertical="center"/>
      <protection locked="0"/>
    </xf>
    <xf numFmtId="0" fontId="39" fillId="3" borderId="90" xfId="0" applyFont="1" applyFill="1" applyBorder="1" applyAlignment="1" applyProtection="1">
      <alignment horizontal="left" vertical="center"/>
      <protection locked="0"/>
    </xf>
    <xf numFmtId="0" fontId="3" fillId="3" borderId="110" xfId="0" applyFont="1" applyFill="1" applyBorder="1" applyProtection="1">
      <alignment vertical="center"/>
      <protection locked="0"/>
    </xf>
    <xf numFmtId="0" fontId="12" fillId="3" borderId="26" xfId="0" applyFont="1" applyFill="1" applyBorder="1" applyProtection="1">
      <alignment vertical="center"/>
      <protection locked="0"/>
    </xf>
    <xf numFmtId="0" fontId="12" fillId="3" borderId="110" xfId="0" applyFont="1" applyFill="1" applyBorder="1" applyProtection="1">
      <alignment vertical="center"/>
      <protection locked="0"/>
    </xf>
    <xf numFmtId="0" fontId="39" fillId="3" borderId="112" xfId="0" applyFont="1" applyFill="1" applyBorder="1" applyAlignment="1">
      <alignment vertical="center" wrapText="1"/>
    </xf>
    <xf numFmtId="0" fontId="39" fillId="3" borderId="59" xfId="0" applyFont="1" applyFill="1" applyBorder="1" applyProtection="1">
      <alignment vertical="center"/>
      <protection locked="0"/>
    </xf>
    <xf numFmtId="0" fontId="39" fillId="3" borderId="60" xfId="0" applyFont="1" applyFill="1" applyBorder="1" applyProtection="1">
      <alignment vertical="center"/>
      <protection locked="0"/>
    </xf>
    <xf numFmtId="0" fontId="12" fillId="3" borderId="60" xfId="0" applyFont="1" applyFill="1" applyBorder="1" applyProtection="1">
      <alignment vertical="center"/>
      <protection locked="0"/>
    </xf>
    <xf numFmtId="0" fontId="12" fillId="3" borderId="114" xfId="0" applyFont="1" applyFill="1" applyBorder="1" applyProtection="1">
      <alignment vertical="center"/>
      <protection locked="0"/>
    </xf>
    <xf numFmtId="0" fontId="53" fillId="3" borderId="26" xfId="0" applyFont="1" applyFill="1" applyBorder="1" applyProtection="1">
      <alignment vertical="center"/>
      <protection locked="0"/>
    </xf>
    <xf numFmtId="0" fontId="12" fillId="3" borderId="61" xfId="0" applyFont="1" applyFill="1" applyBorder="1" applyProtection="1">
      <alignment vertical="center"/>
      <protection locked="0"/>
    </xf>
    <xf numFmtId="0" fontId="39" fillId="3" borderId="61" xfId="0" applyFont="1" applyFill="1" applyBorder="1" applyProtection="1">
      <alignment vertical="center"/>
      <protection locked="0"/>
    </xf>
    <xf numFmtId="0" fontId="39" fillId="3" borderId="116" xfId="0" applyFont="1" applyFill="1" applyBorder="1" applyProtection="1">
      <alignment vertical="center"/>
      <protection locked="0"/>
    </xf>
    <xf numFmtId="0" fontId="57" fillId="3" borderId="26" xfId="0" applyFont="1" applyFill="1" applyBorder="1" applyProtection="1">
      <alignment vertical="center"/>
      <protection locked="0"/>
    </xf>
    <xf numFmtId="0" fontId="39" fillId="3" borderId="110" xfId="0" applyFont="1" applyFill="1" applyBorder="1" applyProtection="1">
      <alignment vertical="center"/>
      <protection locked="0"/>
    </xf>
    <xf numFmtId="49" fontId="118" fillId="3" borderId="110" xfId="0" applyNumberFormat="1" applyFont="1" applyFill="1" applyBorder="1" applyProtection="1">
      <alignment vertical="center"/>
      <protection locked="0"/>
    </xf>
    <xf numFmtId="0" fontId="148" fillId="3" borderId="24" xfId="0" applyFont="1" applyFill="1" applyBorder="1" applyProtection="1">
      <alignment vertical="center"/>
      <protection locked="0"/>
    </xf>
    <xf numFmtId="0" fontId="148" fillId="3" borderId="25" xfId="0" applyFont="1" applyFill="1" applyBorder="1" applyProtection="1">
      <alignment vertical="center"/>
      <protection locked="0"/>
    </xf>
    <xf numFmtId="0" fontId="152" fillId="3" borderId="25" xfId="0" applyFont="1" applyFill="1" applyBorder="1" applyAlignment="1" applyProtection="1">
      <alignment vertical="top"/>
      <protection locked="0"/>
    </xf>
    <xf numFmtId="0" fontId="152" fillId="3" borderId="29" xfId="0" applyFont="1" applyFill="1" applyBorder="1" applyAlignment="1" applyProtection="1">
      <alignment vertical="top"/>
      <protection locked="0"/>
    </xf>
    <xf numFmtId="0" fontId="148" fillId="9" borderId="3" xfId="0" applyFont="1" applyFill="1" applyBorder="1" applyProtection="1">
      <alignment vertical="center"/>
      <protection locked="0"/>
    </xf>
    <xf numFmtId="0" fontId="148" fillId="9" borderId="2" xfId="0" applyFont="1" applyFill="1" applyBorder="1" applyProtection="1">
      <alignment vertical="center"/>
      <protection locked="0"/>
    </xf>
    <xf numFmtId="0" fontId="148" fillId="9" borderId="1" xfId="0" applyFont="1" applyFill="1" applyBorder="1" applyProtection="1">
      <alignment vertical="center"/>
      <protection locked="0"/>
    </xf>
    <xf numFmtId="0" fontId="29" fillId="0" borderId="0" xfId="0" applyFont="1" applyAlignment="1" applyProtection="1">
      <alignment vertical="center" wrapText="1" shrinkToFit="1"/>
      <protection locked="0"/>
    </xf>
    <xf numFmtId="0" fontId="34" fillId="5" borderId="5" xfId="0" applyFont="1" applyFill="1" applyBorder="1" applyAlignment="1" applyProtection="1">
      <alignment vertical="center" textRotation="255"/>
      <protection locked="0"/>
    </xf>
    <xf numFmtId="0" fontId="68" fillId="0" borderId="0" xfId="0" applyFont="1" applyProtection="1">
      <alignment vertical="center"/>
      <protection locked="0"/>
    </xf>
    <xf numFmtId="49" fontId="74" fillId="0" borderId="0" xfId="0" quotePrefix="1" applyNumberFormat="1" applyFont="1">
      <alignment vertical="center"/>
    </xf>
    <xf numFmtId="176" fontId="51" fillId="0" borderId="17" xfId="0" applyNumberFormat="1" applyFont="1" applyBorder="1" applyAlignment="1" applyProtection="1">
      <alignment vertical="top"/>
      <protection locked="0"/>
    </xf>
    <xf numFmtId="176" fontId="51" fillId="0" borderId="0" xfId="0" applyNumberFormat="1" applyFont="1" applyAlignment="1" applyProtection="1">
      <alignment vertical="top"/>
      <protection locked="0"/>
    </xf>
    <xf numFmtId="176" fontId="51" fillId="0" borderId="4" xfId="0" applyNumberFormat="1" applyFont="1" applyBorder="1" applyAlignment="1" applyProtection="1">
      <alignment vertical="top"/>
      <protection locked="0"/>
    </xf>
    <xf numFmtId="49" fontId="118" fillId="0" borderId="17" xfId="0" applyNumberFormat="1" applyFont="1" applyBorder="1" applyAlignment="1" applyProtection="1">
      <alignment vertical="top"/>
      <protection locked="0"/>
    </xf>
    <xf numFmtId="49" fontId="118" fillId="0" borderId="0" xfId="0" applyNumberFormat="1" applyFont="1" applyAlignment="1" applyProtection="1">
      <alignment vertical="top"/>
      <protection locked="0"/>
    </xf>
    <xf numFmtId="49" fontId="118" fillId="0" borderId="4" xfId="0" applyNumberFormat="1" applyFont="1" applyBorder="1" applyAlignment="1" applyProtection="1">
      <alignment vertical="top"/>
      <protection locked="0"/>
    </xf>
    <xf numFmtId="0" fontId="34" fillId="5" borderId="3" xfId="0" applyFont="1" applyFill="1" applyBorder="1" applyAlignment="1" applyProtection="1">
      <alignment vertical="center" textRotation="255"/>
      <protection locked="0"/>
    </xf>
    <xf numFmtId="0" fontId="34" fillId="5" borderId="63" xfId="0" applyFont="1" applyFill="1" applyBorder="1" applyAlignment="1" applyProtection="1">
      <alignment vertical="center" textRotation="180"/>
      <protection locked="0"/>
    </xf>
    <xf numFmtId="49" fontId="118" fillId="0" borderId="64" xfId="0" applyNumberFormat="1" applyFont="1" applyBorder="1" applyAlignment="1" applyProtection="1">
      <alignment vertical="top"/>
      <protection locked="0"/>
    </xf>
    <xf numFmtId="49" fontId="118" fillId="0" borderId="2" xfId="0" applyNumberFormat="1" applyFont="1" applyBorder="1" applyAlignment="1" applyProtection="1">
      <alignment vertical="top"/>
      <protection locked="0"/>
    </xf>
    <xf numFmtId="49" fontId="118" fillId="0" borderId="1" xfId="0" applyNumberFormat="1" applyFont="1" applyBorder="1" applyAlignment="1" applyProtection="1">
      <alignment vertical="top"/>
      <protection locked="0"/>
    </xf>
    <xf numFmtId="0" fontId="34" fillId="3" borderId="7" xfId="0" applyFont="1" applyFill="1" applyBorder="1" applyProtection="1">
      <alignment vertical="center"/>
      <protection locked="0"/>
    </xf>
    <xf numFmtId="0" fontId="105" fillId="3" borderId="68" xfId="0" applyFont="1" applyFill="1" applyBorder="1" applyAlignment="1">
      <alignment horizontal="right" vertical="top" wrapText="1"/>
    </xf>
    <xf numFmtId="0" fontId="157" fillId="0" borderId="0" xfId="0" applyFont="1" applyAlignment="1" applyProtection="1">
      <alignment vertical="center" wrapText="1"/>
      <protection locked="0"/>
    </xf>
    <xf numFmtId="0" fontId="32" fillId="3" borderId="0" xfId="0" applyFont="1" applyFill="1" applyAlignment="1" applyProtection="1">
      <alignment horizontal="right" vertical="top"/>
      <protection locked="0"/>
    </xf>
    <xf numFmtId="0" fontId="62" fillId="3" borderId="0" xfId="0" applyFont="1" applyFill="1" applyAlignment="1" applyProtection="1">
      <alignment vertical="top"/>
      <protection locked="0"/>
    </xf>
    <xf numFmtId="0" fontId="63" fillId="3" borderId="0" xfId="2" applyFont="1" applyFill="1" applyAlignment="1" applyProtection="1">
      <alignment vertical="top"/>
      <protection locked="0"/>
    </xf>
    <xf numFmtId="0" fontId="32" fillId="3" borderId="70" xfId="0" applyFont="1" applyFill="1" applyBorder="1" applyAlignment="1">
      <alignment vertical="center" wrapText="1"/>
    </xf>
    <xf numFmtId="0" fontId="32" fillId="3" borderId="74" xfId="0" applyFont="1" applyFill="1" applyBorder="1" applyAlignment="1">
      <alignment vertical="center" wrapText="1"/>
    </xf>
    <xf numFmtId="0" fontId="32" fillId="3" borderId="75" xfId="0" applyFont="1" applyFill="1" applyBorder="1" applyAlignment="1">
      <alignment vertical="center" wrapText="1"/>
    </xf>
    <xf numFmtId="0" fontId="32" fillId="3" borderId="0" xfId="0" applyFont="1" applyFill="1" applyProtection="1">
      <alignment vertical="center"/>
      <protection locked="0"/>
    </xf>
    <xf numFmtId="0" fontId="34" fillId="5" borderId="8" xfId="0" applyFont="1" applyFill="1" applyBorder="1" applyAlignment="1" applyProtection="1">
      <alignment vertical="center" textRotation="255"/>
      <protection locked="0"/>
    </xf>
    <xf numFmtId="0" fontId="34" fillId="5" borderId="65" xfId="0" applyFont="1" applyFill="1" applyBorder="1" applyAlignment="1" applyProtection="1">
      <alignment vertical="center" textRotation="180"/>
      <protection locked="0"/>
    </xf>
    <xf numFmtId="0" fontId="12" fillId="3" borderId="66" xfId="0" applyFont="1" applyFill="1" applyBorder="1" applyProtection="1">
      <alignment vertical="center"/>
      <protection locked="0"/>
    </xf>
    <xf numFmtId="0" fontId="12" fillId="3" borderId="7" xfId="0" applyFont="1" applyFill="1" applyBorder="1" applyProtection="1">
      <alignment vertical="center"/>
      <protection locked="0"/>
    </xf>
    <xf numFmtId="0" fontId="12" fillId="3" borderId="120" xfId="0" applyFont="1" applyFill="1" applyBorder="1" applyProtection="1">
      <alignment vertical="center"/>
      <protection locked="0"/>
    </xf>
    <xf numFmtId="0" fontId="4" fillId="3" borderId="121" xfId="0" applyFont="1" applyFill="1" applyBorder="1" applyProtection="1">
      <alignment vertical="center"/>
      <protection locked="0"/>
    </xf>
    <xf numFmtId="0" fontId="4" fillId="3" borderId="7" xfId="0" applyFont="1" applyFill="1" applyBorder="1" applyProtection="1">
      <alignment vertical="center"/>
      <protection locked="0"/>
    </xf>
    <xf numFmtId="0" fontId="12" fillId="3" borderId="100" xfId="0" applyFont="1" applyFill="1" applyBorder="1" applyProtection="1">
      <alignment vertical="center"/>
      <protection locked="0"/>
    </xf>
    <xf numFmtId="0" fontId="12" fillId="3" borderId="27" xfId="0" applyFont="1" applyFill="1" applyBorder="1" applyProtection="1">
      <alignment vertical="center"/>
      <protection locked="0"/>
    </xf>
    <xf numFmtId="0" fontId="12" fillId="3" borderId="92" xfId="0" applyFont="1" applyFill="1" applyBorder="1" applyProtection="1">
      <alignment vertical="center"/>
      <protection locked="0"/>
    </xf>
    <xf numFmtId="0" fontId="4" fillId="3" borderId="91" xfId="0" applyFont="1" applyFill="1" applyBorder="1" applyProtection="1">
      <alignment vertical="center"/>
      <protection locked="0"/>
    </xf>
    <xf numFmtId="0" fontId="4" fillId="3" borderId="27" xfId="0" applyFont="1" applyFill="1" applyBorder="1" applyProtection="1">
      <alignment vertical="center"/>
      <protection locked="0"/>
    </xf>
    <xf numFmtId="0" fontId="34" fillId="5" borderId="67" xfId="0" applyFont="1" applyFill="1" applyBorder="1" applyAlignment="1" applyProtection="1">
      <alignment vertical="center" textRotation="255"/>
      <protection locked="0"/>
    </xf>
    <xf numFmtId="0" fontId="124" fillId="3" borderId="122" xfId="0" applyFont="1" applyFill="1" applyBorder="1" applyProtection="1">
      <alignment vertical="center"/>
      <protection locked="0"/>
    </xf>
    <xf numFmtId="0" fontId="124" fillId="3" borderId="41" xfId="0" applyFont="1" applyFill="1" applyBorder="1" applyProtection="1">
      <alignment vertical="center"/>
      <protection locked="0"/>
    </xf>
    <xf numFmtId="0" fontId="124" fillId="3" borderId="42" xfId="0" applyFont="1" applyFill="1" applyBorder="1" applyProtection="1">
      <alignment vertical="center"/>
      <protection locked="0"/>
    </xf>
    <xf numFmtId="0" fontId="159" fillId="3" borderId="40" xfId="0" applyFont="1" applyFill="1" applyBorder="1" applyProtection="1">
      <alignment vertical="center"/>
      <protection locked="0"/>
    </xf>
    <xf numFmtId="0" fontId="159" fillId="3" borderId="41" xfId="0" applyFont="1" applyFill="1" applyBorder="1" applyProtection="1">
      <alignment vertical="center"/>
      <protection locked="0"/>
    </xf>
    <xf numFmtId="0" fontId="41" fillId="3" borderId="68" xfId="0" applyFont="1" applyFill="1" applyBorder="1" applyAlignment="1" applyProtection="1">
      <alignment vertical="center" textRotation="255"/>
      <protection locked="0"/>
    </xf>
    <xf numFmtId="0" fontId="41" fillId="3" borderId="33" xfId="0" applyFont="1" applyFill="1" applyBorder="1" applyAlignment="1" applyProtection="1">
      <alignment vertical="center" textRotation="180"/>
      <protection locked="0"/>
    </xf>
    <xf numFmtId="0" fontId="17" fillId="3" borderId="62" xfId="0" applyFont="1" applyFill="1" applyBorder="1" applyProtection="1">
      <alignment vertical="center"/>
      <protection locked="0"/>
    </xf>
    <xf numFmtId="0" fontId="17" fillId="3" borderId="45" xfId="0" applyFont="1" applyFill="1" applyBorder="1" applyProtection="1">
      <alignment vertical="center"/>
      <protection locked="0"/>
    </xf>
    <xf numFmtId="0" fontId="17" fillId="3" borderId="80" xfId="0" applyFont="1" applyFill="1" applyBorder="1" applyProtection="1">
      <alignment vertical="center"/>
      <protection locked="0"/>
    </xf>
    <xf numFmtId="0" fontId="161" fillId="3" borderId="19" xfId="0" applyFont="1" applyFill="1" applyBorder="1" applyAlignment="1">
      <alignment vertical="center" shrinkToFit="1"/>
    </xf>
    <xf numFmtId="0" fontId="44" fillId="3" borderId="19" xfId="0" applyFont="1" applyFill="1" applyBorder="1" applyProtection="1">
      <alignment vertical="center"/>
      <protection locked="0"/>
    </xf>
    <xf numFmtId="0" fontId="163" fillId="3" borderId="19" xfId="0" applyFont="1" applyFill="1" applyBorder="1" applyProtection="1">
      <alignment vertical="center"/>
      <protection locked="0"/>
    </xf>
    <xf numFmtId="0" fontId="32" fillId="3" borderId="21" xfId="0" applyFont="1" applyFill="1" applyBorder="1" applyProtection="1">
      <alignment vertical="center"/>
      <protection locked="0"/>
    </xf>
    <xf numFmtId="0" fontId="32" fillId="3" borderId="19" xfId="0" applyFont="1" applyFill="1" applyBorder="1" applyProtection="1">
      <alignment vertical="center"/>
      <protection locked="0"/>
    </xf>
    <xf numFmtId="0" fontId="32" fillId="3" borderId="93" xfId="0" applyFont="1" applyFill="1" applyBorder="1" applyProtection="1">
      <alignment vertical="center"/>
      <protection locked="0"/>
    </xf>
    <xf numFmtId="0" fontId="161" fillId="3" borderId="27" xfId="0" applyFont="1" applyFill="1" applyBorder="1" applyAlignment="1">
      <alignment vertical="center" shrinkToFit="1"/>
    </xf>
    <xf numFmtId="0" fontId="161" fillId="3" borderId="61" xfId="0" applyFont="1" applyFill="1" applyBorder="1" applyAlignment="1">
      <alignment vertical="center" shrinkToFit="1"/>
    </xf>
    <xf numFmtId="0" fontId="105" fillId="3" borderId="27" xfId="0" applyFont="1" applyFill="1" applyBorder="1" applyAlignment="1">
      <alignment vertical="center" shrinkToFit="1"/>
    </xf>
    <xf numFmtId="0" fontId="105" fillId="3" borderId="94" xfId="0" applyFont="1" applyFill="1" applyBorder="1" applyAlignment="1">
      <alignment vertical="center" shrinkToFit="1"/>
    </xf>
    <xf numFmtId="0" fontId="44" fillId="3" borderId="27" xfId="0" applyFont="1" applyFill="1" applyBorder="1" applyProtection="1">
      <alignment vertical="center"/>
      <protection locked="0"/>
    </xf>
    <xf numFmtId="0" fontId="46" fillId="3" borderId="91" xfId="0" applyFont="1" applyFill="1" applyBorder="1" applyProtection="1">
      <alignment vertical="center"/>
      <protection locked="0"/>
    </xf>
    <xf numFmtId="0" fontId="44" fillId="3" borderId="61" xfId="0" applyFont="1" applyFill="1" applyBorder="1" applyProtection="1">
      <alignment vertical="center"/>
      <protection locked="0"/>
    </xf>
    <xf numFmtId="0" fontId="32" fillId="3" borderId="27" xfId="0" applyFont="1" applyFill="1" applyBorder="1" applyProtection="1">
      <alignment vertical="center"/>
      <protection locked="0"/>
    </xf>
    <xf numFmtId="0" fontId="32" fillId="3" borderId="94" xfId="0" applyFont="1" applyFill="1" applyBorder="1" applyProtection="1">
      <alignment vertical="center"/>
      <protection locked="0"/>
    </xf>
    <xf numFmtId="0" fontId="161" fillId="3" borderId="92" xfId="0" applyFont="1" applyFill="1" applyBorder="1" applyAlignment="1">
      <alignment vertical="center" shrinkToFit="1"/>
    </xf>
    <xf numFmtId="0" fontId="10" fillId="3" borderId="20" xfId="0" applyFont="1" applyFill="1" applyBorder="1" applyAlignment="1">
      <alignment vertical="center" shrinkToFit="1"/>
    </xf>
    <xf numFmtId="0" fontId="44" fillId="3" borderId="92" xfId="0" applyFont="1" applyFill="1" applyBorder="1" applyProtection="1">
      <alignment vertical="center"/>
      <protection locked="0"/>
    </xf>
    <xf numFmtId="0" fontId="57" fillId="3" borderId="92" xfId="0" applyFont="1" applyFill="1" applyBorder="1" applyProtection="1">
      <alignment vertical="center"/>
      <protection locked="0"/>
    </xf>
    <xf numFmtId="0" fontId="3" fillId="3" borderId="91" xfId="0" applyFont="1" applyFill="1" applyBorder="1" applyProtection="1">
      <alignment vertical="center"/>
      <protection locked="0"/>
    </xf>
    <xf numFmtId="0" fontId="3" fillId="3" borderId="27" xfId="0" applyFont="1" applyFill="1" applyBorder="1" applyProtection="1">
      <alignment vertical="center"/>
      <protection locked="0"/>
    </xf>
    <xf numFmtId="0" fontId="3" fillId="3" borderId="92" xfId="0" applyFont="1" applyFill="1" applyBorder="1" applyProtection="1">
      <alignment vertical="center"/>
      <protection locked="0"/>
    </xf>
    <xf numFmtId="0" fontId="161" fillId="3" borderId="74" xfId="0" applyFont="1" applyFill="1" applyBorder="1" applyAlignment="1">
      <alignment vertical="center" shrinkToFit="1"/>
    </xf>
    <xf numFmtId="0" fontId="41" fillId="3" borderId="70" xfId="0" applyFont="1" applyFill="1" applyBorder="1" applyAlignment="1" applyProtection="1">
      <alignment vertical="center" textRotation="255"/>
      <protection locked="0"/>
    </xf>
    <xf numFmtId="0" fontId="41" fillId="3" borderId="71" xfId="0" applyFont="1" applyFill="1" applyBorder="1" applyAlignment="1" applyProtection="1">
      <alignment vertical="center" textRotation="180"/>
      <protection locked="0"/>
    </xf>
    <xf numFmtId="0" fontId="44" fillId="3" borderId="72" xfId="0" applyFont="1" applyFill="1" applyBorder="1" applyProtection="1">
      <alignment vertical="center"/>
      <protection locked="0"/>
    </xf>
    <xf numFmtId="0" fontId="46" fillId="3" borderId="73" xfId="0" applyFont="1" applyFill="1" applyBorder="1" applyProtection="1">
      <alignment vertical="center"/>
      <protection locked="0"/>
    </xf>
    <xf numFmtId="0" fontId="46" fillId="3" borderId="74" xfId="0" applyFont="1" applyFill="1" applyBorder="1" applyProtection="1">
      <alignment vertical="center"/>
      <protection locked="0"/>
    </xf>
    <xf numFmtId="0" fontId="46" fillId="3" borderId="81" xfId="0" applyFont="1" applyFill="1" applyBorder="1" applyProtection="1">
      <alignment vertical="center"/>
      <protection locked="0"/>
    </xf>
    <xf numFmtId="49" fontId="19" fillId="3" borderId="74" xfId="0" applyNumberFormat="1" applyFont="1" applyFill="1" applyBorder="1" applyProtection="1">
      <alignment vertical="center"/>
      <protection locked="0"/>
    </xf>
    <xf numFmtId="49" fontId="19" fillId="3" borderId="75" xfId="0" applyNumberFormat="1" applyFont="1" applyFill="1" applyBorder="1" applyProtection="1">
      <alignment vertical="center"/>
      <protection locked="0"/>
    </xf>
    <xf numFmtId="0" fontId="32" fillId="3" borderId="0" xfId="0" applyFont="1" applyFill="1" applyAlignment="1" applyProtection="1">
      <alignment vertical="top" shrinkToFit="1"/>
      <protection locked="0"/>
    </xf>
    <xf numFmtId="0" fontId="88" fillId="3" borderId="76" xfId="0" applyFont="1" applyFill="1" applyBorder="1" applyProtection="1">
      <alignment vertical="center"/>
      <protection locked="0"/>
    </xf>
    <xf numFmtId="0" fontId="32" fillId="3" borderId="119" xfId="0" applyFont="1" applyFill="1" applyBorder="1" applyProtection="1">
      <alignment vertical="center"/>
      <protection locked="0"/>
    </xf>
    <xf numFmtId="0" fontId="32" fillId="3" borderId="76" xfId="0" applyFont="1" applyFill="1" applyBorder="1" applyProtection="1">
      <alignment vertical="center"/>
      <protection locked="0"/>
    </xf>
    <xf numFmtId="0" fontId="32" fillId="3" borderId="118" xfId="0" applyFont="1" applyFill="1" applyBorder="1" applyProtection="1">
      <alignment vertical="center"/>
      <protection locked="0"/>
    </xf>
    <xf numFmtId="0" fontId="32" fillId="3" borderId="0" xfId="0" applyFont="1" applyFill="1">
      <alignment vertical="center"/>
    </xf>
    <xf numFmtId="177" fontId="74" fillId="0" borderId="0" xfId="0" applyNumberFormat="1" applyFont="1">
      <alignment vertical="center"/>
    </xf>
    <xf numFmtId="0" fontId="72" fillId="0" borderId="125" xfId="0" applyFont="1" applyBorder="1" applyProtection="1">
      <alignment vertical="center"/>
      <protection locked="0"/>
    </xf>
    <xf numFmtId="0" fontId="77" fillId="0" borderId="128" xfId="0" applyFont="1" applyBorder="1" applyAlignment="1" applyProtection="1">
      <alignment horizontal="left" vertical="center" indent="1"/>
      <protection locked="0"/>
    </xf>
    <xf numFmtId="0" fontId="76" fillId="2" borderId="131" xfId="0" applyFont="1" applyFill="1" applyBorder="1" applyProtection="1">
      <alignment vertical="center"/>
      <protection locked="0"/>
    </xf>
    <xf numFmtId="0" fontId="42" fillId="0" borderId="125" xfId="0" applyFont="1" applyBorder="1" applyProtection="1">
      <alignment vertical="center"/>
      <protection locked="0"/>
    </xf>
    <xf numFmtId="0" fontId="78" fillId="0" borderId="125" xfId="0" applyFont="1" applyBorder="1" applyProtection="1">
      <alignment vertical="center"/>
      <protection locked="0"/>
    </xf>
    <xf numFmtId="0" fontId="78" fillId="0" borderId="128" xfId="0" applyFont="1" applyBorder="1" applyProtection="1">
      <alignment vertical="center"/>
      <protection locked="0"/>
    </xf>
    <xf numFmtId="0" fontId="25" fillId="2" borderId="131" xfId="0" applyFont="1" applyFill="1" applyBorder="1" applyProtection="1">
      <alignment vertical="center"/>
      <protection locked="0"/>
    </xf>
    <xf numFmtId="0" fontId="42" fillId="0" borderId="128" xfId="0" applyFont="1" applyBorder="1" applyProtection="1">
      <alignment vertical="center"/>
      <protection locked="0"/>
    </xf>
    <xf numFmtId="0" fontId="79" fillId="0" borderId="125" xfId="0" applyFont="1" applyBorder="1" applyProtection="1">
      <alignment vertical="center"/>
      <protection locked="0"/>
    </xf>
    <xf numFmtId="0" fontId="79" fillId="0" borderId="128" xfId="0" applyFont="1" applyBorder="1" applyProtection="1">
      <alignment vertical="center"/>
      <protection locked="0"/>
    </xf>
    <xf numFmtId="0" fontId="74" fillId="0" borderId="131" xfId="0" applyFont="1" applyBorder="1" applyProtection="1">
      <alignment vertical="center"/>
      <protection locked="0"/>
    </xf>
    <xf numFmtId="0" fontId="83" fillId="3" borderId="0" xfId="0" applyFont="1" applyFill="1" applyAlignment="1">
      <alignment horizontal="left" vertical="center"/>
    </xf>
    <xf numFmtId="0" fontId="81" fillId="3" borderId="0" xfId="0" applyFont="1" applyFill="1" applyAlignment="1">
      <alignment horizontal="center" vertical="center"/>
    </xf>
    <xf numFmtId="0" fontId="73" fillId="3" borderId="0" xfId="0" applyFont="1" applyFill="1" applyAlignment="1">
      <alignment horizontal="left" vertical="center"/>
    </xf>
    <xf numFmtId="0" fontId="82" fillId="3" borderId="0" xfId="0" applyFont="1" applyFill="1" applyAlignment="1">
      <alignment horizontal="left" vertical="center"/>
    </xf>
    <xf numFmtId="0" fontId="95" fillId="3" borderId="0" xfId="0" applyFont="1" applyFill="1">
      <alignment vertical="center"/>
    </xf>
    <xf numFmtId="0" fontId="173" fillId="0" borderId="26" xfId="0" applyFont="1" applyBorder="1" applyAlignment="1">
      <alignment vertical="center" shrinkToFit="1"/>
    </xf>
    <xf numFmtId="0" fontId="173" fillId="0" borderId="19" xfId="0" applyFont="1" applyBorder="1" applyAlignment="1">
      <alignment vertical="center" shrinkToFit="1"/>
    </xf>
    <xf numFmtId="0" fontId="56" fillId="0" borderId="19" xfId="0" applyFont="1" applyBorder="1" applyAlignment="1">
      <alignment vertical="center" shrinkToFit="1"/>
    </xf>
    <xf numFmtId="0" fontId="39" fillId="8" borderId="111" xfId="0" applyFont="1" applyFill="1" applyBorder="1" applyAlignment="1">
      <alignment horizontal="right" vertical="center"/>
    </xf>
    <xf numFmtId="0" fontId="53" fillId="3" borderId="61" xfId="0" applyFont="1" applyFill="1" applyBorder="1" applyAlignment="1">
      <alignment vertical="center" wrapText="1"/>
    </xf>
    <xf numFmtId="0" fontId="46" fillId="3" borderId="26" xfId="0" applyFont="1" applyFill="1" applyBorder="1" applyAlignment="1">
      <alignment vertical="center" shrinkToFit="1"/>
    </xf>
    <xf numFmtId="0" fontId="39" fillId="8" borderId="90" xfId="0" applyFont="1" applyFill="1" applyBorder="1" applyAlignment="1">
      <alignment horizontal="right" vertical="center"/>
    </xf>
    <xf numFmtId="0" fontId="39" fillId="8" borderId="20" xfId="0" applyFont="1" applyFill="1" applyBorder="1" applyAlignment="1">
      <alignment horizontal="right" vertical="center"/>
    </xf>
    <xf numFmtId="49" fontId="119" fillId="3" borderId="20" xfId="0" applyNumberFormat="1" applyFont="1" applyFill="1" applyBorder="1" applyAlignment="1" applyProtection="1">
      <alignment horizontal="left" vertical="center" wrapText="1" shrinkToFit="1"/>
      <protection locked="0"/>
    </xf>
    <xf numFmtId="0" fontId="120" fillId="8" borderId="21" xfId="0" applyFont="1" applyFill="1" applyBorder="1" applyAlignment="1">
      <alignment horizontal="left" vertical="center" shrinkToFit="1"/>
    </xf>
    <xf numFmtId="0" fontId="43" fillId="8" borderId="19" xfId="0" applyFont="1" applyFill="1" applyBorder="1" applyAlignment="1">
      <alignment horizontal="left" vertical="center" shrinkToFit="1"/>
    </xf>
    <xf numFmtId="0" fontId="43" fillId="8" borderId="20" xfId="0" applyFont="1" applyFill="1" applyBorder="1" applyAlignment="1">
      <alignment horizontal="left" vertical="center" shrinkToFit="1"/>
    </xf>
    <xf numFmtId="49" fontId="119" fillId="3" borderId="22" xfId="0" applyNumberFormat="1" applyFont="1" applyFill="1" applyBorder="1" applyAlignment="1" applyProtection="1">
      <alignment horizontal="left" vertical="center" wrapText="1" shrinkToFit="1"/>
      <protection locked="0"/>
    </xf>
    <xf numFmtId="0" fontId="36" fillId="8" borderId="18" xfId="0" applyFont="1" applyFill="1" applyBorder="1" applyAlignment="1">
      <alignment vertical="center" shrinkToFit="1"/>
    </xf>
    <xf numFmtId="0" fontId="40" fillId="8" borderId="19" xfId="0" applyFont="1" applyFill="1" applyBorder="1" applyAlignment="1">
      <alignment vertical="center" shrinkToFit="1"/>
    </xf>
    <xf numFmtId="49" fontId="119" fillId="3" borderId="21" xfId="0" applyNumberFormat="1" applyFont="1" applyFill="1" applyBorder="1" applyAlignment="1" applyProtection="1">
      <alignment horizontal="left" vertical="center" wrapText="1" shrinkToFit="1"/>
      <protection locked="0"/>
    </xf>
    <xf numFmtId="0" fontId="36" fillId="8" borderId="24" xfId="0" applyFont="1" applyFill="1" applyBorder="1" applyAlignment="1">
      <alignment horizontal="left" vertical="center" shrinkToFit="1"/>
    </xf>
    <xf numFmtId="0" fontId="40" fillId="8" borderId="25" xfId="0" applyFont="1" applyFill="1" applyBorder="1" applyAlignment="1">
      <alignment horizontal="left" vertical="center" shrinkToFit="1"/>
    </xf>
    <xf numFmtId="0" fontId="40" fillId="8" borderId="29" xfId="0" applyFont="1" applyFill="1" applyBorder="1" applyAlignment="1">
      <alignment horizontal="left" vertical="center" shrinkToFit="1"/>
    </xf>
    <xf numFmtId="0" fontId="113" fillId="3" borderId="87" xfId="0" applyFont="1" applyFill="1" applyBorder="1" applyAlignment="1" applyProtection="1">
      <alignment horizontal="center" vertical="center" shrinkToFit="1"/>
      <protection locked="0"/>
    </xf>
    <xf numFmtId="0" fontId="113" fillId="3" borderId="88" xfId="0" applyFont="1" applyFill="1" applyBorder="1" applyAlignment="1" applyProtection="1">
      <alignment horizontal="center" vertical="center" shrinkToFit="1"/>
      <protection locked="0"/>
    </xf>
    <xf numFmtId="0" fontId="113" fillId="3" borderId="89" xfId="0" applyFont="1" applyFill="1" applyBorder="1" applyAlignment="1" applyProtection="1">
      <alignment horizontal="center" vertical="center" shrinkToFit="1"/>
      <protection locked="0"/>
    </xf>
    <xf numFmtId="0" fontId="34" fillId="6" borderId="82" xfId="0" applyFont="1" applyFill="1" applyBorder="1" applyAlignment="1">
      <alignment horizontal="left" vertical="center" textRotation="255" shrinkToFit="1"/>
    </xf>
    <xf numFmtId="0" fontId="41" fillId="6" borderId="68" xfId="0" applyFont="1" applyFill="1" applyBorder="1" applyAlignment="1">
      <alignment horizontal="left" vertical="center" textRotation="255" shrinkToFit="1"/>
    </xf>
    <xf numFmtId="0" fontId="41" fillId="6" borderId="70" xfId="0" applyFont="1" applyFill="1" applyBorder="1" applyAlignment="1">
      <alignment horizontal="left" vertical="center" textRotation="255" shrinkToFit="1"/>
    </xf>
    <xf numFmtId="0" fontId="34" fillId="6" borderId="76" xfId="0" applyFont="1" applyFill="1" applyBorder="1" applyAlignment="1">
      <alignment horizontal="center" vertical="center" textRotation="180" shrinkToFit="1"/>
    </xf>
    <xf numFmtId="0" fontId="34" fillId="6" borderId="0" xfId="0" applyFont="1" applyFill="1" applyAlignment="1">
      <alignment horizontal="center" vertical="center" textRotation="180" shrinkToFit="1"/>
    </xf>
    <xf numFmtId="0" fontId="34" fillId="6" borderId="69" xfId="0" applyFont="1" applyFill="1" applyBorder="1" applyAlignment="1">
      <alignment horizontal="center" vertical="center" textRotation="180" shrinkToFit="1"/>
    </xf>
    <xf numFmtId="0" fontId="34" fillId="6" borderId="75" xfId="0" applyFont="1" applyFill="1" applyBorder="1" applyAlignment="1">
      <alignment horizontal="center" vertical="center" textRotation="180" shrinkToFit="1"/>
    </xf>
    <xf numFmtId="0" fontId="36" fillId="7" borderId="12" xfId="0" applyFont="1" applyFill="1" applyBorder="1" applyAlignment="1">
      <alignment vertical="center" shrinkToFit="1"/>
    </xf>
    <xf numFmtId="0" fontId="40" fillId="7" borderId="13" xfId="0" applyFont="1" applyFill="1" applyBorder="1" applyAlignment="1">
      <alignment vertical="center" shrinkToFit="1"/>
    </xf>
    <xf numFmtId="0" fontId="40" fillId="7" borderId="14" xfId="0" applyFont="1" applyFill="1" applyBorder="1" applyAlignment="1">
      <alignment vertical="center" shrinkToFit="1"/>
    </xf>
    <xf numFmtId="49" fontId="119" fillId="3" borderId="13" xfId="0" applyNumberFormat="1" applyFont="1" applyFill="1" applyBorder="1" applyAlignment="1" applyProtection="1">
      <alignment horizontal="left" vertical="center" wrapText="1" shrinkToFit="1"/>
      <protection locked="0"/>
    </xf>
    <xf numFmtId="49" fontId="119" fillId="3" borderId="16" xfId="0" applyNumberFormat="1" applyFont="1" applyFill="1" applyBorder="1" applyAlignment="1" applyProtection="1">
      <alignment horizontal="left" vertical="center" wrapText="1" shrinkToFit="1"/>
      <protection locked="0"/>
    </xf>
    <xf numFmtId="0" fontId="40" fillId="8" borderId="20" xfId="0" applyFont="1" applyFill="1" applyBorder="1" applyAlignment="1">
      <alignment vertical="center" shrinkToFit="1"/>
    </xf>
    <xf numFmtId="0" fontId="19" fillId="3" borderId="91" xfId="0" applyFont="1" applyFill="1" applyBorder="1" applyAlignment="1">
      <alignment vertical="center" shrinkToFit="1"/>
    </xf>
    <xf numFmtId="0" fontId="46" fillId="3" borderId="27" xfId="0" applyFont="1" applyFill="1" applyBorder="1" applyAlignment="1">
      <alignment vertical="center" shrinkToFit="1"/>
    </xf>
    <xf numFmtId="0" fontId="46" fillId="3" borderId="92" xfId="0" applyFont="1" applyFill="1" applyBorder="1" applyAlignment="1">
      <alignment vertical="center" shrinkToFit="1"/>
    </xf>
    <xf numFmtId="0" fontId="45" fillId="3" borderId="91" xfId="0" applyFont="1" applyFill="1" applyBorder="1" applyAlignment="1">
      <alignment vertical="center" shrinkToFit="1"/>
    </xf>
    <xf numFmtId="0" fontId="19" fillId="3" borderId="27" xfId="0" applyFont="1" applyFill="1" applyBorder="1" applyAlignment="1">
      <alignment vertical="center" shrinkToFit="1"/>
    </xf>
    <xf numFmtId="0" fontId="19" fillId="3" borderId="28" xfId="0" applyFont="1" applyFill="1" applyBorder="1" applyAlignment="1">
      <alignment vertical="center" shrinkToFit="1"/>
    </xf>
    <xf numFmtId="0" fontId="172" fillId="0" borderId="69" xfId="2" applyFont="1" applyBorder="1" applyAlignment="1" applyProtection="1">
      <alignment horizontal="center" vertical="center" textRotation="180" wrapText="1"/>
      <protection locked="0"/>
    </xf>
    <xf numFmtId="0" fontId="124" fillId="8" borderId="18" xfId="0" applyFont="1" applyFill="1" applyBorder="1" applyAlignment="1">
      <alignment vertical="center" shrinkToFit="1"/>
    </xf>
    <xf numFmtId="0" fontId="66" fillId="8" borderId="19" xfId="0" applyFont="1" applyFill="1" applyBorder="1" applyAlignment="1">
      <alignment vertical="center" shrinkToFit="1"/>
    </xf>
    <xf numFmtId="0" fontId="66" fillId="8" borderId="20" xfId="0" applyFont="1" applyFill="1" applyBorder="1" applyAlignment="1">
      <alignment vertical="center" shrinkToFit="1"/>
    </xf>
    <xf numFmtId="49" fontId="119" fillId="3" borderId="27" xfId="0" applyNumberFormat="1" applyFont="1" applyFill="1" applyBorder="1" applyAlignment="1" applyProtection="1">
      <alignment horizontal="left" vertical="center" wrapText="1" shrinkToFit="1"/>
      <protection locked="0"/>
    </xf>
    <xf numFmtId="49" fontId="119" fillId="3" borderId="28" xfId="0" applyNumberFormat="1" applyFont="1" applyFill="1" applyBorder="1" applyAlignment="1" applyProtection="1">
      <alignment horizontal="left" vertical="center" wrapText="1" shrinkToFit="1"/>
      <protection locked="0"/>
    </xf>
    <xf numFmtId="0" fontId="20" fillId="3" borderId="24" xfId="0" applyFont="1" applyFill="1" applyBorder="1">
      <alignment vertical="center"/>
    </xf>
    <xf numFmtId="0" fontId="20" fillId="3" borderId="25" xfId="0" applyFont="1" applyFill="1" applyBorder="1">
      <alignment vertical="center"/>
    </xf>
    <xf numFmtId="0" fontId="20" fillId="3" borderId="29" xfId="0" applyFont="1" applyFill="1" applyBorder="1">
      <alignment vertical="center"/>
    </xf>
    <xf numFmtId="0" fontId="20" fillId="9" borderId="30" xfId="0" applyFont="1" applyFill="1" applyBorder="1" applyAlignment="1">
      <alignment horizontal="left" vertical="center"/>
    </xf>
    <xf numFmtId="0" fontId="20" fillId="9" borderId="31" xfId="0" applyFont="1" applyFill="1" applyBorder="1" applyAlignment="1">
      <alignment horizontal="left" vertical="center"/>
    </xf>
    <xf numFmtId="0" fontId="20" fillId="9" borderId="32" xfId="0" applyFont="1" applyFill="1" applyBorder="1" applyAlignment="1">
      <alignment horizontal="left" vertical="center"/>
    </xf>
    <xf numFmtId="0" fontId="56" fillId="8" borderId="19" xfId="0" applyFont="1" applyFill="1" applyBorder="1" applyAlignment="1">
      <alignment vertical="center" shrinkToFit="1"/>
    </xf>
    <xf numFmtId="0" fontId="39" fillId="8" borderId="19" xfId="0" applyFont="1" applyFill="1" applyBorder="1" applyAlignment="1">
      <alignment vertical="center" shrinkToFit="1"/>
    </xf>
    <xf numFmtId="0" fontId="127" fillId="0" borderId="69" xfId="2" applyFont="1" applyBorder="1" applyAlignment="1" applyProtection="1">
      <alignment horizontal="center" vertical="center" textRotation="255"/>
      <protection locked="0"/>
    </xf>
    <xf numFmtId="0" fontId="34" fillId="6" borderId="82" xfId="0" applyFont="1" applyFill="1" applyBorder="1" applyAlignment="1">
      <alignment horizontal="center" vertical="center" textRotation="255" shrinkToFit="1"/>
    </xf>
    <xf numFmtId="0" fontId="34" fillId="6" borderId="68" xfId="0" applyFont="1" applyFill="1" applyBorder="1" applyAlignment="1">
      <alignment horizontal="center" vertical="center" textRotation="255" shrinkToFit="1"/>
    </xf>
    <xf numFmtId="0" fontId="41" fillId="6" borderId="68" xfId="0" applyFont="1" applyFill="1" applyBorder="1" applyAlignment="1">
      <alignment horizontal="center" vertical="center" textRotation="255" shrinkToFit="1"/>
    </xf>
    <xf numFmtId="0" fontId="41" fillId="6" borderId="70" xfId="0" applyFont="1" applyFill="1" applyBorder="1" applyAlignment="1">
      <alignment horizontal="center" vertical="center" textRotation="255" shrinkToFit="1"/>
    </xf>
    <xf numFmtId="0" fontId="34" fillId="6" borderId="83" xfId="0" applyFont="1" applyFill="1" applyBorder="1" applyAlignment="1">
      <alignment horizontal="center" vertical="center" textRotation="180" shrinkToFit="1"/>
    </xf>
    <xf numFmtId="0" fontId="45" fillId="3" borderId="54" xfId="0" applyFont="1" applyFill="1" applyBorder="1" applyAlignment="1">
      <alignment vertical="center" shrinkToFit="1"/>
    </xf>
    <xf numFmtId="0" fontId="46" fillId="3" borderId="55" xfId="0" applyFont="1" applyFill="1" applyBorder="1" applyAlignment="1">
      <alignment vertical="center" shrinkToFit="1"/>
    </xf>
    <xf numFmtId="0" fontId="46" fillId="3" borderId="99" xfId="0" applyFont="1" applyFill="1" applyBorder="1" applyAlignment="1">
      <alignment vertical="center" shrinkToFit="1"/>
    </xf>
    <xf numFmtId="0" fontId="50" fillId="3" borderId="54" xfId="0" applyFont="1" applyFill="1" applyBorder="1" applyAlignment="1">
      <alignment horizontal="left" vertical="center" shrinkToFit="1"/>
    </xf>
    <xf numFmtId="0" fontId="50" fillId="3" borderId="55" xfId="0" applyFont="1" applyFill="1" applyBorder="1" applyAlignment="1">
      <alignment horizontal="left" vertical="center" shrinkToFit="1"/>
    </xf>
    <xf numFmtId="0" fontId="50" fillId="3" borderId="56" xfId="0" applyFont="1" applyFill="1" applyBorder="1" applyAlignment="1">
      <alignment horizontal="left" vertical="center" shrinkToFit="1"/>
    </xf>
    <xf numFmtId="49" fontId="119" fillId="3" borderId="93" xfId="0" applyNumberFormat="1" applyFont="1" applyFill="1" applyBorder="1" applyAlignment="1" applyProtection="1">
      <alignment horizontal="left" vertical="center" wrapText="1" shrinkToFit="1"/>
      <protection locked="0"/>
    </xf>
    <xf numFmtId="0" fontId="56" fillId="8" borderId="27" xfId="0" applyFont="1" applyFill="1" applyBorder="1" applyAlignment="1">
      <alignment vertical="center" shrinkToFit="1"/>
    </xf>
    <xf numFmtId="0" fontId="39" fillId="8" borderId="27" xfId="0" applyFont="1" applyFill="1" applyBorder="1" applyAlignment="1">
      <alignment vertical="center" shrinkToFit="1"/>
    </xf>
    <xf numFmtId="49" fontId="119" fillId="3" borderId="91" xfId="0" applyNumberFormat="1" applyFont="1" applyFill="1" applyBorder="1" applyAlignment="1" applyProtection="1">
      <alignment horizontal="left" vertical="center" wrapText="1" shrinkToFit="1"/>
      <protection locked="0"/>
    </xf>
    <xf numFmtId="0" fontId="120" fillId="8" borderId="91" xfId="0" applyFont="1" applyFill="1" applyBorder="1" applyAlignment="1">
      <alignment horizontal="left" vertical="center" shrinkToFit="1"/>
    </xf>
    <xf numFmtId="0" fontId="43" fillId="8" borderId="92" xfId="0" applyFont="1" applyFill="1" applyBorder="1" applyAlignment="1">
      <alignment horizontal="left" vertical="center" shrinkToFit="1"/>
    </xf>
    <xf numFmtId="49" fontId="119" fillId="3" borderId="92" xfId="0" applyNumberFormat="1" applyFont="1" applyFill="1" applyBorder="1" applyAlignment="1" applyProtection="1">
      <alignment horizontal="left" vertical="center" wrapText="1" shrinkToFit="1"/>
      <protection locked="0"/>
    </xf>
    <xf numFmtId="0" fontId="43" fillId="8" borderId="91" xfId="0" applyFont="1" applyFill="1" applyBorder="1" applyAlignment="1">
      <alignment horizontal="left" vertical="center" shrinkToFit="1"/>
    </xf>
    <xf numFmtId="0" fontId="43" fillId="8" borderId="27" xfId="0" applyFont="1" applyFill="1" applyBorder="1" applyAlignment="1">
      <alignment horizontal="left" vertical="center" shrinkToFit="1"/>
    </xf>
    <xf numFmtId="49" fontId="119" fillId="3" borderId="94" xfId="0" applyNumberFormat="1" applyFont="1" applyFill="1" applyBorder="1" applyAlignment="1" applyProtection="1">
      <alignment horizontal="left" vertical="center" wrapText="1" shrinkToFit="1"/>
      <protection locked="0"/>
    </xf>
    <xf numFmtId="0" fontId="56" fillId="0" borderId="21" xfId="0" applyFont="1" applyBorder="1" applyAlignment="1">
      <alignment horizontal="left" vertical="center"/>
    </xf>
    <xf numFmtId="0" fontId="56" fillId="0" borderId="19" xfId="0" applyFont="1" applyBorder="1" applyAlignment="1">
      <alignment horizontal="left" vertical="center"/>
    </xf>
    <xf numFmtId="0" fontId="56" fillId="0" borderId="20" xfId="0" applyFont="1" applyBorder="1" applyAlignment="1">
      <alignment horizontal="left" vertical="center"/>
    </xf>
    <xf numFmtId="0" fontId="39" fillId="0" borderId="19" xfId="0" applyFont="1" applyBorder="1" applyAlignment="1">
      <alignment horizontal="left" vertical="center"/>
    </xf>
    <xf numFmtId="0" fontId="56" fillId="0" borderId="21" xfId="0" applyFont="1" applyBorder="1" applyAlignment="1">
      <alignment horizontal="center" vertical="center" wrapText="1" shrinkToFit="1"/>
    </xf>
    <xf numFmtId="0" fontId="56" fillId="0" borderId="19" xfId="0" applyFont="1" applyBorder="1" applyAlignment="1">
      <alignment horizontal="center" vertical="center" shrinkToFit="1"/>
    </xf>
    <xf numFmtId="0" fontId="56" fillId="0" borderId="93" xfId="0" applyFont="1" applyBorder="1" applyAlignment="1">
      <alignment horizontal="center" vertical="center" shrinkToFit="1"/>
    </xf>
    <xf numFmtId="0" fontId="56" fillId="8" borderId="74" xfId="0" applyFont="1" applyFill="1" applyBorder="1" applyAlignment="1">
      <alignment vertical="center" shrinkToFit="1"/>
    </xf>
    <xf numFmtId="0" fontId="39" fillId="8" borderId="74" xfId="0" applyFont="1" applyFill="1" applyBorder="1" applyAlignment="1">
      <alignment vertical="center" shrinkToFit="1"/>
    </xf>
    <xf numFmtId="49" fontId="119" fillId="3" borderId="95" xfId="2" applyNumberFormat="1" applyFont="1" applyFill="1" applyBorder="1" applyAlignment="1" applyProtection="1">
      <alignment horizontal="left" vertical="center" wrapText="1" shrinkToFit="1"/>
      <protection locked="0"/>
    </xf>
    <xf numFmtId="49" fontId="119" fillId="3" borderId="96" xfId="2" applyNumberFormat="1" applyFont="1" applyFill="1" applyBorder="1" applyAlignment="1" applyProtection="1">
      <alignment horizontal="left" vertical="center" wrapText="1" shrinkToFit="1"/>
      <protection locked="0"/>
    </xf>
    <xf numFmtId="49" fontId="119" fillId="3" borderId="97" xfId="2" applyNumberFormat="1" applyFont="1" applyFill="1" applyBorder="1" applyAlignment="1" applyProtection="1">
      <alignment horizontal="left" vertical="center" wrapText="1" shrinkToFit="1"/>
      <protection locked="0"/>
    </xf>
    <xf numFmtId="0" fontId="120" fillId="8" borderId="95" xfId="0" applyFont="1" applyFill="1" applyBorder="1" applyAlignment="1">
      <alignment horizontal="left" vertical="center" shrinkToFit="1"/>
    </xf>
    <xf numFmtId="0" fontId="43" fillId="8" borderId="96" xfId="0" applyFont="1" applyFill="1" applyBorder="1" applyAlignment="1">
      <alignment horizontal="left" vertical="center" shrinkToFit="1"/>
    </xf>
    <xf numFmtId="49" fontId="119" fillId="3" borderId="95" xfId="0" applyNumberFormat="1" applyFont="1" applyFill="1" applyBorder="1" applyAlignment="1" applyProtection="1">
      <alignment horizontal="left" vertical="center" wrapText="1" shrinkToFit="1"/>
      <protection locked="0"/>
    </xf>
    <xf numFmtId="49" fontId="119" fillId="3" borderId="96" xfId="0" applyNumberFormat="1" applyFont="1" applyFill="1" applyBorder="1" applyAlignment="1" applyProtection="1">
      <alignment horizontal="left" vertical="center" wrapText="1" shrinkToFit="1"/>
      <protection locked="0"/>
    </xf>
    <xf numFmtId="49" fontId="119" fillId="3" borderId="98" xfId="0" applyNumberFormat="1" applyFont="1" applyFill="1" applyBorder="1" applyAlignment="1" applyProtection="1">
      <alignment horizontal="left" vertical="center" wrapText="1" shrinkToFit="1"/>
      <protection locked="0"/>
    </xf>
    <xf numFmtId="0" fontId="46" fillId="3" borderId="54" xfId="0" applyFont="1" applyFill="1" applyBorder="1" applyAlignment="1">
      <alignment horizontal="left" vertical="center" wrapText="1"/>
    </xf>
    <xf numFmtId="0" fontId="46" fillId="3" borderId="55" xfId="0" applyFont="1" applyFill="1" applyBorder="1" applyAlignment="1">
      <alignment horizontal="left" vertical="center" wrapText="1"/>
    </xf>
    <xf numFmtId="0" fontId="46" fillId="3" borderId="99" xfId="0" applyFont="1" applyFill="1" applyBorder="1" applyAlignment="1">
      <alignment horizontal="left" vertical="center" wrapText="1"/>
    </xf>
    <xf numFmtId="0" fontId="7" fillId="3" borderId="55" xfId="0" applyFont="1" applyFill="1" applyBorder="1" applyAlignment="1">
      <alignment horizontal="left" vertical="center" wrapText="1"/>
    </xf>
    <xf numFmtId="0" fontId="7" fillId="3" borderId="56" xfId="0" applyFont="1" applyFill="1" applyBorder="1" applyAlignment="1">
      <alignment horizontal="left" vertical="center" wrapText="1"/>
    </xf>
    <xf numFmtId="0" fontId="131" fillId="3" borderId="20" xfId="0" applyFont="1" applyFill="1" applyBorder="1" applyAlignment="1">
      <alignment horizontal="left" vertical="center" shrinkToFit="1"/>
    </xf>
    <xf numFmtId="0" fontId="6" fillId="3" borderId="26" xfId="0" applyFont="1" applyFill="1" applyBorder="1" applyAlignment="1">
      <alignment horizontal="left" vertical="center" shrinkToFit="1"/>
    </xf>
    <xf numFmtId="0" fontId="6" fillId="3" borderId="58" xfId="0" applyFont="1" applyFill="1" applyBorder="1" applyAlignment="1">
      <alignment horizontal="left" vertical="center" shrinkToFit="1"/>
    </xf>
    <xf numFmtId="0" fontId="56" fillId="8" borderId="20" xfId="0" applyFont="1" applyFill="1" applyBorder="1" applyAlignment="1">
      <alignment vertical="center" shrinkToFit="1"/>
    </xf>
    <xf numFmtId="0" fontId="39" fillId="8" borderId="26" xfId="0" applyFont="1" applyFill="1" applyBorder="1" applyAlignment="1">
      <alignment vertical="center" shrinkToFit="1"/>
    </xf>
    <xf numFmtId="0" fontId="3" fillId="3" borderId="26" xfId="0" applyFont="1" applyFill="1" applyBorder="1" applyAlignment="1">
      <alignment vertical="center" shrinkToFit="1"/>
    </xf>
    <xf numFmtId="0" fontId="3" fillId="3" borderId="58" xfId="0" applyFont="1" applyFill="1" applyBorder="1" applyAlignment="1">
      <alignment vertical="center" shrinkToFit="1"/>
    </xf>
    <xf numFmtId="0" fontId="43" fillId="8" borderId="95" xfId="0" applyFont="1" applyFill="1" applyBorder="1" applyAlignment="1">
      <alignment horizontal="left" vertical="center" shrinkToFit="1"/>
    </xf>
    <xf numFmtId="0" fontId="56" fillId="8" borderId="99" xfId="0" applyFont="1" applyFill="1" applyBorder="1" applyAlignment="1">
      <alignment horizontal="left" vertical="center" shrinkToFit="1"/>
    </xf>
    <xf numFmtId="0" fontId="39" fillId="8" borderId="53" xfId="0" applyFont="1" applyFill="1" applyBorder="1" applyAlignment="1">
      <alignment horizontal="left" vertical="center" shrinkToFit="1"/>
    </xf>
    <xf numFmtId="0" fontId="46" fillId="3" borderId="53" xfId="0" applyFont="1" applyFill="1" applyBorder="1" applyAlignment="1">
      <alignment horizontal="left" vertical="center" wrapText="1"/>
    </xf>
    <xf numFmtId="0" fontId="46" fillId="3" borderId="53" xfId="0" applyFont="1" applyFill="1" applyBorder="1" applyAlignment="1">
      <alignment vertical="center" wrapText="1"/>
    </xf>
    <xf numFmtId="0" fontId="46" fillId="3" borderId="21" xfId="0" applyFont="1" applyFill="1" applyBorder="1" applyAlignment="1">
      <alignment horizontal="left" vertical="center" shrinkToFit="1"/>
    </xf>
    <xf numFmtId="0" fontId="46" fillId="3" borderId="19" xfId="0" applyFont="1" applyFill="1" applyBorder="1" applyAlignment="1">
      <alignment horizontal="left" vertical="center" shrinkToFit="1"/>
    </xf>
    <xf numFmtId="0" fontId="46" fillId="3" borderId="20" xfId="0" applyFont="1" applyFill="1" applyBorder="1" applyAlignment="1">
      <alignment horizontal="left" vertical="center" shrinkToFit="1"/>
    </xf>
    <xf numFmtId="0" fontId="49" fillId="3" borderId="21" xfId="0" applyFont="1" applyFill="1" applyBorder="1" applyAlignment="1">
      <alignment horizontal="left" vertical="center" shrinkToFit="1"/>
    </xf>
    <xf numFmtId="0" fontId="46" fillId="3" borderId="93" xfId="0" applyFont="1" applyFill="1" applyBorder="1" applyAlignment="1">
      <alignment horizontal="left" vertical="center" shrinkToFit="1"/>
    </xf>
    <xf numFmtId="0" fontId="39" fillId="8" borderId="25" xfId="0" applyFont="1" applyFill="1" applyBorder="1" applyAlignment="1">
      <alignment horizontal="left" vertical="center" shrinkToFit="1"/>
    </xf>
    <xf numFmtId="0" fontId="39" fillId="8" borderId="102" xfId="0" applyFont="1" applyFill="1" applyBorder="1" applyAlignment="1">
      <alignment horizontal="left" vertical="center" shrinkToFit="1"/>
    </xf>
    <xf numFmtId="0" fontId="39" fillId="8" borderId="27" xfId="0" applyFont="1" applyFill="1" applyBorder="1" applyAlignment="1">
      <alignment horizontal="left" vertical="center" shrinkToFit="1"/>
    </xf>
    <xf numFmtId="0" fontId="39" fillId="8" borderId="92" xfId="0" applyFont="1" applyFill="1" applyBorder="1" applyAlignment="1">
      <alignment horizontal="left" vertical="center" shrinkToFit="1"/>
    </xf>
    <xf numFmtId="0" fontId="19" fillId="3" borderId="21" xfId="0" applyFont="1" applyFill="1" applyBorder="1" applyAlignment="1">
      <alignment horizontal="left" vertical="center" shrinkToFit="1"/>
    </xf>
    <xf numFmtId="0" fontId="19" fillId="3" borderId="19" xfId="0" applyFont="1" applyFill="1" applyBorder="1" applyAlignment="1">
      <alignment horizontal="left" vertical="center" shrinkToFit="1"/>
    </xf>
    <xf numFmtId="0" fontId="19" fillId="3" borderId="20" xfId="0" applyFont="1" applyFill="1" applyBorder="1" applyAlignment="1">
      <alignment horizontal="left" vertical="center" shrinkToFit="1"/>
    </xf>
    <xf numFmtId="0" fontId="49" fillId="3" borderId="19" xfId="0" applyFont="1" applyFill="1" applyBorder="1" applyAlignment="1">
      <alignment horizontal="left" vertical="center" shrinkToFit="1"/>
    </xf>
    <xf numFmtId="0" fontId="49" fillId="3" borderId="93" xfId="0" applyFont="1" applyFill="1" applyBorder="1" applyAlignment="1">
      <alignment horizontal="left" vertical="center" shrinkToFit="1"/>
    </xf>
    <xf numFmtId="0" fontId="46" fillId="3" borderId="26" xfId="0" applyFont="1" applyFill="1" applyBorder="1" applyAlignment="1">
      <alignment vertical="center" shrinkToFit="1"/>
    </xf>
    <xf numFmtId="0" fontId="138" fillId="3" borderId="21" xfId="0" applyFont="1" applyFill="1" applyBorder="1" applyAlignment="1">
      <alignment horizontal="left" vertical="center" shrinkToFit="1"/>
    </xf>
    <xf numFmtId="0" fontId="47" fillId="3" borderId="19" xfId="0" applyFont="1" applyFill="1" applyBorder="1" applyAlignment="1">
      <alignment horizontal="left" vertical="center" shrinkToFit="1"/>
    </xf>
    <xf numFmtId="0" fontId="47" fillId="3" borderId="93" xfId="0" applyFont="1" applyFill="1" applyBorder="1" applyAlignment="1">
      <alignment horizontal="left" vertical="center" shrinkToFit="1"/>
    </xf>
    <xf numFmtId="0" fontId="48" fillId="3" borderId="19" xfId="0" applyFont="1" applyFill="1" applyBorder="1" applyAlignment="1">
      <alignment horizontal="left" vertical="center" shrinkToFit="1"/>
    </xf>
    <xf numFmtId="0" fontId="48" fillId="3" borderId="93" xfId="0" applyFont="1" applyFill="1" applyBorder="1" applyAlignment="1">
      <alignment horizontal="left" vertical="center" shrinkToFit="1"/>
    </xf>
    <xf numFmtId="0" fontId="49" fillId="3" borderId="26" xfId="0" applyFont="1" applyFill="1" applyBorder="1" applyAlignment="1">
      <alignment vertical="center" shrinkToFit="1"/>
    </xf>
    <xf numFmtId="0" fontId="119" fillId="0" borderId="21" xfId="0" applyFont="1" applyBorder="1" applyAlignment="1">
      <alignment horizontal="center" vertical="center" wrapText="1" shrinkToFit="1"/>
    </xf>
    <xf numFmtId="0" fontId="119" fillId="0" borderId="19" xfId="0" applyFont="1" applyBorder="1" applyAlignment="1">
      <alignment horizontal="center" vertical="center" wrapText="1" shrinkToFit="1"/>
    </xf>
    <xf numFmtId="0" fontId="119" fillId="0" borderId="93" xfId="0" applyFont="1" applyBorder="1" applyAlignment="1">
      <alignment horizontal="center" vertical="center" wrapText="1" shrinkToFit="1"/>
    </xf>
    <xf numFmtId="0" fontId="131" fillId="3" borderId="102" xfId="0" applyFont="1" applyFill="1" applyBorder="1" applyAlignment="1">
      <alignment horizontal="left" vertical="center" wrapText="1"/>
    </xf>
    <xf numFmtId="0" fontId="6" fillId="3" borderId="103" xfId="0" applyFont="1" applyFill="1" applyBorder="1" applyAlignment="1">
      <alignment horizontal="left" vertical="center" wrapText="1"/>
    </xf>
    <xf numFmtId="0" fontId="6" fillId="3" borderId="104" xfId="0" applyFont="1" applyFill="1" applyBorder="1" applyAlignment="1">
      <alignment horizontal="left" vertical="center" wrapText="1"/>
    </xf>
    <xf numFmtId="0" fontId="144" fillId="0" borderId="69" xfId="2" applyFont="1" applyBorder="1" applyAlignment="1" applyProtection="1">
      <alignment horizontal="center" vertical="center" textRotation="180" wrapText="1"/>
      <protection locked="0"/>
    </xf>
    <xf numFmtId="0" fontId="145" fillId="6" borderId="82" xfId="0" applyFont="1" applyFill="1" applyBorder="1" applyAlignment="1">
      <alignment horizontal="center" vertical="center" textRotation="255" shrinkToFit="1"/>
    </xf>
    <xf numFmtId="0" fontId="34" fillId="6" borderId="70" xfId="0" applyFont="1" applyFill="1" applyBorder="1" applyAlignment="1">
      <alignment horizontal="center" vertical="center" textRotation="255" shrinkToFit="1"/>
    </xf>
    <xf numFmtId="0" fontId="39" fillId="8" borderId="107" xfId="0" applyFont="1" applyFill="1" applyBorder="1" applyAlignment="1">
      <alignment horizontal="right" vertical="center"/>
    </xf>
    <xf numFmtId="0" fontId="39" fillId="8" borderId="90" xfId="0" applyFont="1" applyFill="1" applyBorder="1" applyAlignment="1">
      <alignment horizontal="right" vertical="center"/>
    </xf>
    <xf numFmtId="0" fontId="56" fillId="8" borderId="108" xfId="0" applyFont="1" applyFill="1" applyBorder="1" applyAlignment="1">
      <alignment horizontal="left" vertical="center" wrapText="1"/>
    </xf>
    <xf numFmtId="0" fontId="39" fillId="8" borderId="108" xfId="0" applyFont="1" applyFill="1" applyBorder="1" applyAlignment="1">
      <alignment horizontal="left" vertical="center" wrapText="1"/>
    </xf>
    <xf numFmtId="0" fontId="39" fillId="8" borderId="26" xfId="0" applyFont="1" applyFill="1" applyBorder="1" applyAlignment="1">
      <alignment horizontal="left" vertical="center" wrapText="1"/>
    </xf>
    <xf numFmtId="49" fontId="119" fillId="3" borderId="108" xfId="0" applyNumberFormat="1" applyFont="1" applyFill="1" applyBorder="1" applyAlignment="1" applyProtection="1">
      <alignment horizontal="left" vertical="center" wrapText="1"/>
      <protection locked="0"/>
    </xf>
    <xf numFmtId="49" fontId="119" fillId="3" borderId="133" xfId="0" applyNumberFormat="1" applyFont="1" applyFill="1" applyBorder="1" applyAlignment="1" applyProtection="1">
      <alignment horizontal="left" vertical="center" wrapText="1"/>
      <protection locked="0"/>
    </xf>
    <xf numFmtId="49" fontId="119" fillId="3" borderId="26" xfId="0" applyNumberFormat="1" applyFont="1" applyFill="1" applyBorder="1" applyAlignment="1" applyProtection="1">
      <alignment horizontal="left" vertical="center" wrapText="1"/>
      <protection locked="0"/>
    </xf>
    <xf numFmtId="49" fontId="119" fillId="3" borderId="110" xfId="0" applyNumberFormat="1" applyFont="1" applyFill="1" applyBorder="1" applyAlignment="1" applyProtection="1">
      <alignment horizontal="left" vertical="center" wrapText="1"/>
      <protection locked="0"/>
    </xf>
    <xf numFmtId="0" fontId="56" fillId="8" borderId="107" xfId="0" applyFont="1" applyFill="1" applyBorder="1" applyAlignment="1">
      <alignment horizontal="left" vertical="center" wrapText="1"/>
    </xf>
    <xf numFmtId="0" fontId="39" fillId="8" borderId="90" xfId="0" applyFont="1" applyFill="1" applyBorder="1" applyAlignment="1">
      <alignment horizontal="left" vertical="center" wrapText="1"/>
    </xf>
    <xf numFmtId="0" fontId="46" fillId="3" borderId="15" xfId="0" applyFont="1" applyFill="1" applyBorder="1" applyAlignment="1">
      <alignment horizontal="left" vertical="center" wrapText="1"/>
    </xf>
    <xf numFmtId="0" fontId="46" fillId="3" borderId="13" xfId="0" applyFont="1" applyFill="1" applyBorder="1" applyAlignment="1">
      <alignment horizontal="left" vertical="center" wrapText="1"/>
    </xf>
    <xf numFmtId="0" fontId="46" fillId="3" borderId="16" xfId="0" applyFont="1" applyFill="1" applyBorder="1" applyAlignment="1">
      <alignment horizontal="left" vertical="center" wrapText="1"/>
    </xf>
    <xf numFmtId="0" fontId="46" fillId="3" borderId="26" xfId="0" applyFont="1" applyFill="1" applyBorder="1" applyAlignment="1">
      <alignment vertical="center" wrapText="1"/>
    </xf>
    <xf numFmtId="0" fontId="46" fillId="3" borderId="110" xfId="0" applyFont="1" applyFill="1" applyBorder="1" applyAlignment="1">
      <alignment vertical="center" wrapText="1"/>
    </xf>
    <xf numFmtId="0" fontId="136" fillId="0" borderId="69" xfId="2" applyFont="1" applyBorder="1" applyAlignment="1" applyProtection="1">
      <alignment horizontal="center" vertical="center" textRotation="255" wrapText="1"/>
      <protection locked="0"/>
    </xf>
    <xf numFmtId="0" fontId="3" fillId="3" borderId="26" xfId="0" applyFont="1" applyFill="1" applyBorder="1">
      <alignment vertical="center"/>
    </xf>
    <xf numFmtId="0" fontId="3" fillId="3" borderId="110" xfId="0" applyFont="1" applyFill="1" applyBorder="1">
      <alignment vertical="center"/>
    </xf>
    <xf numFmtId="0" fontId="56" fillId="8" borderId="26" xfId="0" applyFont="1" applyFill="1" applyBorder="1" applyAlignment="1">
      <alignment horizontal="left" vertical="center"/>
    </xf>
    <xf numFmtId="0" fontId="39" fillId="8" borderId="26" xfId="0" applyFont="1" applyFill="1" applyBorder="1" applyAlignment="1">
      <alignment horizontal="left" vertical="center"/>
    </xf>
    <xf numFmtId="49" fontId="119" fillId="3" borderId="26" xfId="0" applyNumberFormat="1" applyFont="1" applyFill="1" applyBorder="1" applyAlignment="1" applyProtection="1">
      <alignment horizontal="left" vertical="center" wrapText="1" shrinkToFit="1"/>
      <protection locked="0"/>
    </xf>
    <xf numFmtId="49" fontId="119" fillId="3" borderId="110" xfId="0" applyNumberFormat="1" applyFont="1" applyFill="1" applyBorder="1" applyAlignment="1" applyProtection="1">
      <alignment horizontal="left" vertical="center" wrapText="1" shrinkToFit="1"/>
      <protection locked="0"/>
    </xf>
    <xf numFmtId="0" fontId="170" fillId="3" borderId="26" xfId="0" applyFont="1" applyFill="1" applyBorder="1" applyAlignment="1">
      <alignment horizontal="left" vertical="center" wrapText="1"/>
    </xf>
    <xf numFmtId="0" fontId="170" fillId="3" borderId="110" xfId="0" applyFont="1" applyFill="1" applyBorder="1" applyAlignment="1">
      <alignment horizontal="left" vertical="center" wrapText="1"/>
    </xf>
    <xf numFmtId="0" fontId="170" fillId="3" borderId="112" xfId="0" applyFont="1" applyFill="1" applyBorder="1" applyAlignment="1">
      <alignment horizontal="left" vertical="center" wrapText="1"/>
    </xf>
    <xf numFmtId="0" fontId="170" fillId="3" borderId="113" xfId="0" applyFont="1" applyFill="1" applyBorder="1" applyAlignment="1">
      <alignment horizontal="left" vertical="center" wrapText="1"/>
    </xf>
    <xf numFmtId="0" fontId="56" fillId="8" borderId="112" xfId="0" applyFont="1" applyFill="1" applyBorder="1" applyAlignment="1">
      <alignment horizontal="left" vertical="center"/>
    </xf>
    <xf numFmtId="0" fontId="39" fillId="8" borderId="112" xfId="0" applyFont="1" applyFill="1" applyBorder="1" applyAlignment="1">
      <alignment horizontal="left" vertical="center"/>
    </xf>
    <xf numFmtId="49" fontId="119" fillId="3" borderId="84" xfId="0" applyNumberFormat="1" applyFont="1" applyFill="1" applyBorder="1" applyAlignment="1" applyProtection="1">
      <alignment horizontal="left" vertical="center" wrapText="1" shrinkToFit="1"/>
      <protection locked="0"/>
    </xf>
    <xf numFmtId="49" fontId="119" fillId="3" borderId="31" xfId="0" applyNumberFormat="1" applyFont="1" applyFill="1" applyBorder="1" applyAlignment="1" applyProtection="1">
      <alignment horizontal="left" vertical="center" wrapText="1" shrinkToFit="1"/>
      <protection locked="0"/>
    </xf>
    <xf numFmtId="49" fontId="119" fillId="3" borderId="32" xfId="0" applyNumberFormat="1" applyFont="1" applyFill="1" applyBorder="1" applyAlignment="1" applyProtection="1">
      <alignment horizontal="left" vertical="center" wrapText="1" shrinkToFit="1"/>
      <protection locked="0"/>
    </xf>
    <xf numFmtId="0" fontId="174" fillId="0" borderId="69" xfId="2" applyFont="1" applyBorder="1" applyAlignment="1" applyProtection="1">
      <alignment horizontal="center" vertical="center" textRotation="255" wrapText="1"/>
      <protection locked="0"/>
    </xf>
    <xf numFmtId="0" fontId="56" fillId="8" borderId="90" xfId="0" applyFont="1" applyFill="1" applyBorder="1" applyAlignment="1">
      <alignment horizontal="left" vertical="center" wrapText="1"/>
    </xf>
    <xf numFmtId="0" fontId="39" fillId="8" borderId="111" xfId="0" applyFont="1" applyFill="1" applyBorder="1" applyAlignment="1">
      <alignment horizontal="left" vertical="center" wrapText="1"/>
    </xf>
    <xf numFmtId="0" fontId="39" fillId="8" borderId="112" xfId="0" applyFont="1" applyFill="1" applyBorder="1" applyAlignment="1">
      <alignment horizontal="left" vertical="center" wrapText="1"/>
    </xf>
    <xf numFmtId="0" fontId="56" fillId="8" borderId="26" xfId="0" applyFont="1" applyFill="1" applyBorder="1" applyAlignment="1">
      <alignment horizontal="left" vertical="center" wrapText="1"/>
    </xf>
    <xf numFmtId="0" fontId="166" fillId="3" borderId="26" xfId="0" applyFont="1" applyFill="1" applyBorder="1" applyAlignment="1">
      <alignment vertical="center" wrapText="1"/>
    </xf>
    <xf numFmtId="0" fontId="151" fillId="3" borderId="25" xfId="0" applyFont="1" applyFill="1" applyBorder="1" applyAlignment="1">
      <alignment horizontal="left" vertical="center" wrapText="1"/>
    </xf>
    <xf numFmtId="0" fontId="148" fillId="3" borderId="25" xfId="0" applyFont="1" applyFill="1" applyBorder="1" applyAlignment="1">
      <alignment horizontal="left" vertical="center" wrapText="1"/>
    </xf>
    <xf numFmtId="0" fontId="148" fillId="3" borderId="117" xfId="0" applyFont="1" applyFill="1" applyBorder="1" applyAlignment="1">
      <alignment horizontal="left" vertical="center" wrapText="1"/>
    </xf>
    <xf numFmtId="0" fontId="151" fillId="9" borderId="74" xfId="0" applyFont="1" applyFill="1" applyBorder="1" applyAlignment="1">
      <alignment vertical="center" wrapText="1"/>
    </xf>
    <xf numFmtId="0" fontId="148" fillId="9" borderId="74" xfId="0" applyFont="1" applyFill="1" applyBorder="1" applyAlignment="1">
      <alignment vertical="center" wrapText="1"/>
    </xf>
    <xf numFmtId="0" fontId="148" fillId="9" borderId="75" xfId="0" applyFont="1" applyFill="1" applyBorder="1" applyAlignment="1">
      <alignment vertical="center" wrapText="1"/>
    </xf>
    <xf numFmtId="0" fontId="102" fillId="0" borderId="76" xfId="0" applyFont="1" applyBorder="1" applyAlignment="1">
      <alignment vertical="center" shrinkToFit="1"/>
    </xf>
    <xf numFmtId="0" fontId="102" fillId="0" borderId="83" xfId="0" applyFont="1" applyBorder="1" applyAlignment="1">
      <alignment vertical="center" shrinkToFit="1"/>
    </xf>
    <xf numFmtId="0" fontId="68" fillId="0" borderId="0" xfId="0" applyFont="1" applyAlignment="1">
      <alignment horizontal="left" vertical="center" wrapText="1" shrinkToFit="1"/>
    </xf>
    <xf numFmtId="0" fontId="39" fillId="8" borderId="92" xfId="0" applyFont="1" applyFill="1" applyBorder="1" applyAlignment="1">
      <alignment horizontal="right" vertical="center"/>
    </xf>
    <xf numFmtId="0" fontId="39" fillId="8" borderId="20" xfId="0" applyFont="1" applyFill="1" applyBorder="1" applyAlignment="1">
      <alignment horizontal="right" vertical="center"/>
    </xf>
    <xf numFmtId="0" fontId="56" fillId="8" borderId="61" xfId="0" applyFont="1" applyFill="1" applyBorder="1" applyAlignment="1">
      <alignment horizontal="left" vertical="center" wrapText="1"/>
    </xf>
    <xf numFmtId="0" fontId="39" fillId="8" borderId="61" xfId="0" applyFont="1" applyFill="1" applyBorder="1" applyAlignment="1">
      <alignment horizontal="left" vertical="center" wrapText="1"/>
    </xf>
    <xf numFmtId="0" fontId="4" fillId="3" borderId="61" xfId="0" applyFont="1" applyFill="1" applyBorder="1" applyAlignment="1">
      <alignment vertical="center" wrapText="1"/>
    </xf>
    <xf numFmtId="0" fontId="3" fillId="3" borderId="61" xfId="0" applyFont="1" applyFill="1" applyBorder="1" applyAlignment="1">
      <alignment vertical="center" wrapText="1"/>
    </xf>
    <xf numFmtId="0" fontId="12" fillId="3" borderId="61" xfId="0" applyFont="1" applyFill="1" applyBorder="1" applyAlignment="1">
      <alignment horizontal="left" vertical="center" wrapText="1"/>
    </xf>
    <xf numFmtId="0" fontId="39" fillId="3" borderId="61" xfId="0" applyFont="1" applyFill="1" applyBorder="1" applyAlignment="1">
      <alignment horizontal="left" vertical="center" wrapText="1"/>
    </xf>
    <xf numFmtId="0" fontId="39" fillId="3" borderId="115" xfId="0" applyFont="1" applyFill="1" applyBorder="1" applyAlignment="1">
      <alignment horizontal="left" vertical="center" wrapText="1"/>
    </xf>
    <xf numFmtId="0" fontId="39" fillId="3" borderId="26" xfId="0" applyFont="1" applyFill="1" applyBorder="1" applyAlignment="1">
      <alignment horizontal="left" vertical="center" wrapText="1"/>
    </xf>
    <xf numFmtId="0" fontId="39" fillId="3" borderId="58" xfId="0" applyFont="1" applyFill="1" applyBorder="1" applyAlignment="1">
      <alignment horizontal="left" vertical="center" wrapText="1"/>
    </xf>
    <xf numFmtId="0" fontId="150" fillId="3" borderId="26" xfId="0" applyFont="1" applyFill="1" applyBorder="1" applyAlignment="1">
      <alignment vertical="center" wrapText="1"/>
    </xf>
    <xf numFmtId="0" fontId="3" fillId="3" borderId="26" xfId="0" applyFont="1" applyFill="1" applyBorder="1" applyAlignment="1">
      <alignment vertical="center" wrapText="1"/>
    </xf>
    <xf numFmtId="49" fontId="119" fillId="3" borderId="58" xfId="0" applyNumberFormat="1" applyFont="1" applyFill="1" applyBorder="1" applyAlignment="1" applyProtection="1">
      <alignment horizontal="left" vertical="center" wrapText="1" shrinkToFit="1"/>
      <protection locked="0"/>
    </xf>
    <xf numFmtId="0" fontId="62" fillId="3" borderId="0" xfId="0" applyFont="1" applyFill="1" applyAlignment="1">
      <alignment horizontal="left" vertical="top" wrapText="1"/>
    </xf>
    <xf numFmtId="0" fontId="62" fillId="3" borderId="69" xfId="0" applyFont="1" applyFill="1" applyBorder="1" applyAlignment="1">
      <alignment horizontal="left" vertical="top" wrapText="1"/>
    </xf>
    <xf numFmtId="0" fontId="60" fillId="3" borderId="0" xfId="0" applyFont="1" applyFill="1" applyAlignment="1">
      <alignment horizontal="left" vertical="top" wrapText="1"/>
    </xf>
    <xf numFmtId="0" fontId="102" fillId="0" borderId="0" xfId="0" applyFont="1" applyAlignment="1" applyProtection="1">
      <alignment horizontal="left" vertical="center" wrapText="1" shrinkToFit="1"/>
      <protection locked="0"/>
    </xf>
    <xf numFmtId="49" fontId="119" fillId="0" borderId="0" xfId="0" applyNumberFormat="1" applyFont="1" applyAlignment="1" applyProtection="1">
      <alignment horizontal="left" vertical="center" wrapText="1"/>
      <protection locked="0"/>
    </xf>
    <xf numFmtId="49" fontId="119" fillId="0" borderId="69" xfId="0" applyNumberFormat="1" applyFont="1" applyBorder="1" applyAlignment="1" applyProtection="1">
      <alignment horizontal="left" vertical="center" wrapText="1"/>
      <protection locked="0"/>
    </xf>
    <xf numFmtId="0" fontId="119" fillId="0" borderId="0" xfId="0" applyFont="1" applyAlignment="1">
      <alignment horizontal="left" vertical="top" wrapText="1"/>
    </xf>
    <xf numFmtId="0" fontId="119" fillId="0" borderId="69" xfId="0" applyFont="1" applyBorder="1" applyAlignment="1">
      <alignment horizontal="left" vertical="top" wrapText="1"/>
    </xf>
    <xf numFmtId="0" fontId="119" fillId="0" borderId="74" xfId="0" applyFont="1" applyBorder="1" applyAlignment="1">
      <alignment horizontal="left" vertical="top" wrapText="1"/>
    </xf>
    <xf numFmtId="0" fontId="119" fillId="0" borderId="75" xfId="0" applyFont="1" applyBorder="1" applyAlignment="1">
      <alignment horizontal="left" vertical="top" wrapText="1"/>
    </xf>
    <xf numFmtId="0" fontId="146" fillId="3" borderId="82" xfId="0" applyFont="1" applyFill="1" applyBorder="1" applyAlignment="1">
      <alignment horizontal="left" vertical="center"/>
    </xf>
    <xf numFmtId="0" fontId="146" fillId="3" borderId="76" xfId="0" applyFont="1" applyFill="1" applyBorder="1" applyAlignment="1">
      <alignment horizontal="left" vertical="center"/>
    </xf>
    <xf numFmtId="0" fontId="146" fillId="3" borderId="83" xfId="0" applyFont="1" applyFill="1" applyBorder="1" applyAlignment="1">
      <alignment horizontal="left" vertical="center"/>
    </xf>
    <xf numFmtId="0" fontId="63" fillId="3" borderId="0" xfId="2" applyFont="1" applyFill="1" applyBorder="1" applyAlignment="1" applyProtection="1">
      <alignment horizontal="left" vertical="top" wrapText="1"/>
    </xf>
    <xf numFmtId="0" fontId="62" fillId="3" borderId="0" xfId="0" applyFont="1" applyFill="1" applyAlignment="1">
      <alignment horizontal="center" vertical="top" wrapText="1"/>
    </xf>
    <xf numFmtId="0" fontId="62" fillId="3" borderId="69" xfId="0" applyFont="1" applyFill="1" applyBorder="1" applyAlignment="1">
      <alignment horizontal="center" vertical="top" wrapText="1"/>
    </xf>
    <xf numFmtId="0" fontId="158" fillId="6" borderId="82" xfId="0" applyFont="1" applyFill="1" applyBorder="1" applyAlignment="1">
      <alignment horizontal="center" vertical="center" textRotation="255" shrinkToFit="1"/>
    </xf>
    <xf numFmtId="0" fontId="167" fillId="3" borderId="82" xfId="0" applyFont="1" applyFill="1" applyBorder="1" applyAlignment="1">
      <alignment horizontal="left" vertical="center" wrapText="1"/>
    </xf>
    <xf numFmtId="0" fontId="12" fillId="3" borderId="76" xfId="0" applyFont="1" applyFill="1" applyBorder="1" applyAlignment="1">
      <alignment horizontal="left" vertical="center" wrapText="1"/>
    </xf>
    <xf numFmtId="0" fontId="12" fillId="3" borderId="118" xfId="0" applyFont="1" applyFill="1" applyBorder="1" applyAlignment="1">
      <alignment horizontal="left" vertical="center" wrapText="1"/>
    </xf>
    <xf numFmtId="0" fontId="12" fillId="3" borderId="123" xfId="0" applyFont="1" applyFill="1" applyBorder="1" applyAlignment="1">
      <alignment horizontal="left" vertical="center" wrapText="1"/>
    </xf>
    <xf numFmtId="0" fontId="12" fillId="3" borderId="27" xfId="0" applyFont="1" applyFill="1" applyBorder="1" applyAlignment="1">
      <alignment horizontal="left" vertical="center" wrapText="1"/>
    </xf>
    <xf numFmtId="0" fontId="12" fillId="3" borderId="92" xfId="0" applyFont="1" applyFill="1" applyBorder="1" applyAlignment="1">
      <alignment horizontal="left" vertical="center" wrapText="1"/>
    </xf>
    <xf numFmtId="0" fontId="4" fillId="3" borderId="119" xfId="0" applyFont="1" applyFill="1" applyBorder="1" applyAlignment="1" applyProtection="1">
      <alignment horizontal="left" vertical="center" shrinkToFit="1"/>
      <protection locked="0"/>
    </xf>
    <xf numFmtId="0" fontId="4" fillId="3" borderId="76" xfId="0" applyFont="1" applyFill="1" applyBorder="1" applyAlignment="1" applyProtection="1">
      <alignment horizontal="left" vertical="center" shrinkToFit="1"/>
      <protection locked="0"/>
    </xf>
    <xf numFmtId="0" fontId="4" fillId="3" borderId="83" xfId="0" applyFont="1" applyFill="1" applyBorder="1" applyAlignment="1" applyProtection="1">
      <alignment horizontal="left" vertical="center" shrinkToFit="1"/>
      <protection locked="0"/>
    </xf>
    <xf numFmtId="0" fontId="4" fillId="3" borderId="91" xfId="0" applyFont="1" applyFill="1" applyBorder="1" applyAlignment="1" applyProtection="1">
      <alignment horizontal="left" vertical="center" shrinkToFit="1"/>
      <protection locked="0"/>
    </xf>
    <xf numFmtId="0" fontId="4" fillId="3" borderId="27" xfId="0" applyFont="1" applyFill="1" applyBorder="1" applyAlignment="1" applyProtection="1">
      <alignment horizontal="left" vertical="center" shrinkToFit="1"/>
      <protection locked="0"/>
    </xf>
    <xf numFmtId="0" fontId="4" fillId="3" borderId="94" xfId="0" applyFont="1" applyFill="1" applyBorder="1" applyAlignment="1" applyProtection="1">
      <alignment horizontal="left" vertical="center" shrinkToFit="1"/>
      <protection locked="0"/>
    </xf>
    <xf numFmtId="0" fontId="124" fillId="3" borderId="124" xfId="0" applyFont="1" applyFill="1" applyBorder="1" applyAlignment="1">
      <alignment horizontal="left" vertical="center"/>
    </xf>
    <xf numFmtId="0" fontId="124" fillId="3" borderId="96" xfId="0" applyFont="1" applyFill="1" applyBorder="1" applyAlignment="1">
      <alignment horizontal="left" vertical="center"/>
    </xf>
    <xf numFmtId="0" fontId="124" fillId="3" borderId="97" xfId="0" applyFont="1" applyFill="1" applyBorder="1" applyAlignment="1">
      <alignment horizontal="left" vertical="center"/>
    </xf>
    <xf numFmtId="0" fontId="159" fillId="3" borderId="95" xfId="0" applyFont="1" applyFill="1" applyBorder="1" applyAlignment="1" applyProtection="1">
      <alignment horizontal="left" vertical="center" shrinkToFit="1"/>
      <protection locked="0"/>
    </xf>
    <xf numFmtId="0" fontId="159" fillId="3" borderId="96" xfId="0" applyFont="1" applyFill="1" applyBorder="1" applyAlignment="1" applyProtection="1">
      <alignment horizontal="left" vertical="center" shrinkToFit="1"/>
      <protection locked="0"/>
    </xf>
    <xf numFmtId="0" fontId="159" fillId="3" borderId="98" xfId="0" applyFont="1" applyFill="1" applyBorder="1" applyAlignment="1" applyProtection="1">
      <alignment horizontal="left" vertical="center" shrinkToFit="1"/>
      <protection locked="0"/>
    </xf>
    <xf numFmtId="0" fontId="162" fillId="3" borderId="91" xfId="0" applyFont="1" applyFill="1" applyBorder="1" applyAlignment="1">
      <alignment horizontal="left" vertical="center" shrinkToFit="1"/>
    </xf>
    <xf numFmtId="0" fontId="10" fillId="3" borderId="27" xfId="0" applyFont="1" applyFill="1" applyBorder="1" applyAlignment="1">
      <alignment horizontal="left" vertical="center" shrinkToFit="1"/>
    </xf>
    <xf numFmtId="0" fontId="10" fillId="3" borderId="94" xfId="0" applyFont="1" applyFill="1" applyBorder="1" applyAlignment="1">
      <alignment horizontal="left" vertical="center" shrinkToFit="1"/>
    </xf>
    <xf numFmtId="0" fontId="162" fillId="3" borderId="73" xfId="0" applyFont="1" applyFill="1" applyBorder="1" applyAlignment="1">
      <alignment horizontal="left" vertical="center" shrinkToFit="1"/>
    </xf>
    <xf numFmtId="0" fontId="10" fillId="3" borderId="74" xfId="0" applyFont="1" applyFill="1" applyBorder="1" applyAlignment="1">
      <alignment horizontal="left" vertical="center" shrinkToFit="1"/>
    </xf>
    <xf numFmtId="0" fontId="10" fillId="3" borderId="81" xfId="0" applyFont="1" applyFill="1" applyBorder="1" applyAlignment="1">
      <alignment horizontal="left" vertical="center" shrinkToFit="1"/>
    </xf>
    <xf numFmtId="0" fontId="105" fillId="3" borderId="73" xfId="0" applyFont="1" applyFill="1" applyBorder="1" applyAlignment="1" applyProtection="1">
      <alignment horizontal="left" vertical="center" shrinkToFit="1"/>
      <protection locked="0"/>
    </xf>
    <xf numFmtId="0" fontId="105" fillId="3" borderId="74" xfId="0" applyFont="1" applyFill="1" applyBorder="1" applyAlignment="1" applyProtection="1">
      <alignment horizontal="left" vertical="center" shrinkToFit="1"/>
      <protection locked="0"/>
    </xf>
    <xf numFmtId="0" fontId="105" fillId="3" borderId="75" xfId="0" applyFont="1" applyFill="1" applyBorder="1" applyAlignment="1" applyProtection="1">
      <alignment horizontal="left" vertical="center" shrinkToFit="1"/>
      <protection locked="0"/>
    </xf>
    <xf numFmtId="0" fontId="168" fillId="3" borderId="76" xfId="0" applyFont="1" applyFill="1" applyBorder="1" applyAlignment="1">
      <alignment horizontal="left" vertical="top" wrapText="1" shrinkToFit="1"/>
    </xf>
    <xf numFmtId="0" fontId="32" fillId="3" borderId="0" xfId="0" applyFont="1" applyFill="1" applyAlignment="1" applyProtection="1">
      <alignment horizontal="left" vertical="top" shrinkToFit="1"/>
      <protection locked="0"/>
    </xf>
    <xf numFmtId="0" fontId="32" fillId="3" borderId="0" xfId="0" applyFont="1" applyFill="1" applyAlignment="1">
      <alignment horizontal="left" vertical="top" shrinkToFit="1"/>
    </xf>
    <xf numFmtId="0" fontId="32" fillId="3" borderId="76" xfId="0" applyFont="1" applyFill="1" applyBorder="1" applyAlignment="1" applyProtection="1">
      <alignment horizontal="left" vertical="top" shrinkToFit="1"/>
      <protection locked="0"/>
    </xf>
    <xf numFmtId="0" fontId="32" fillId="3" borderId="76" xfId="0" applyFont="1" applyFill="1" applyBorder="1" applyAlignment="1">
      <alignment horizontal="left" vertical="top" shrinkToFit="1"/>
    </xf>
    <xf numFmtId="0" fontId="66" fillId="3" borderId="82" xfId="0" applyFont="1" applyFill="1" applyBorder="1" applyAlignment="1">
      <alignment horizontal="center" vertical="center" textRotation="255" shrinkToFit="1"/>
    </xf>
    <xf numFmtId="0" fontId="66" fillId="3" borderId="68" xfId="0" applyFont="1" applyFill="1" applyBorder="1" applyAlignment="1">
      <alignment horizontal="center" vertical="center" textRotation="255" shrinkToFit="1"/>
    </xf>
    <xf numFmtId="0" fontId="66" fillId="3" borderId="70" xfId="0" applyFont="1" applyFill="1" applyBorder="1" applyAlignment="1">
      <alignment horizontal="center" vertical="center" textRotation="255" shrinkToFit="1"/>
    </xf>
    <xf numFmtId="0" fontId="66" fillId="3" borderId="83" xfId="0" applyFont="1" applyFill="1" applyBorder="1" applyAlignment="1">
      <alignment horizontal="center" vertical="center" textRotation="180" shrinkToFit="1"/>
    </xf>
    <xf numFmtId="0" fontId="66" fillId="3" borderId="69" xfId="0" applyFont="1" applyFill="1" applyBorder="1" applyAlignment="1">
      <alignment horizontal="center" vertical="center" textRotation="180" shrinkToFit="1"/>
    </xf>
    <xf numFmtId="0" fontId="66" fillId="3" borderId="75" xfId="0" applyFont="1" applyFill="1" applyBorder="1" applyAlignment="1">
      <alignment horizontal="center" vertical="center" textRotation="180" shrinkToFit="1"/>
    </xf>
    <xf numFmtId="0" fontId="160" fillId="3" borderId="55" xfId="0" applyFont="1" applyFill="1" applyBorder="1" applyAlignment="1">
      <alignment horizontal="left" vertical="center" shrinkToFit="1"/>
    </xf>
    <xf numFmtId="0" fontId="105" fillId="3" borderId="55" xfId="0" applyFont="1" applyFill="1" applyBorder="1" applyAlignment="1">
      <alignment horizontal="left" vertical="center" shrinkToFit="1"/>
    </xf>
    <xf numFmtId="0" fontId="105" fillId="3" borderId="56" xfId="0" applyFont="1" applyFill="1" applyBorder="1" applyAlignment="1">
      <alignment horizontal="left" vertical="center" shrinkToFit="1"/>
    </xf>
    <xf numFmtId="0" fontId="10" fillId="3" borderId="21" xfId="0" applyFont="1" applyFill="1" applyBorder="1" applyAlignment="1">
      <alignment horizontal="left" vertical="center" shrinkToFit="1"/>
    </xf>
    <xf numFmtId="0" fontId="10" fillId="3" borderId="20" xfId="0" applyFont="1" applyFill="1" applyBorder="1" applyAlignment="1">
      <alignment horizontal="left" vertical="center" shrinkToFit="1"/>
    </xf>
    <xf numFmtId="0" fontId="162" fillId="3" borderId="21" xfId="0" applyFont="1" applyFill="1" applyBorder="1" applyAlignment="1">
      <alignment horizontal="left" vertical="center" shrinkToFit="1"/>
    </xf>
    <xf numFmtId="0" fontId="10" fillId="3" borderId="19" xfId="0" applyFont="1" applyFill="1" applyBorder="1" applyAlignment="1">
      <alignment horizontal="left" vertical="center" shrinkToFit="1"/>
    </xf>
    <xf numFmtId="0" fontId="105" fillId="3" borderId="21" xfId="0" applyFont="1" applyFill="1" applyBorder="1" applyAlignment="1" applyProtection="1">
      <alignment horizontal="left" vertical="center" shrinkToFit="1"/>
      <protection locked="0"/>
    </xf>
    <xf numFmtId="0" fontId="105" fillId="3" borderId="19" xfId="0" applyFont="1" applyFill="1" applyBorder="1" applyAlignment="1" applyProtection="1">
      <alignment horizontal="left" vertical="center" shrinkToFit="1"/>
      <protection locked="0"/>
    </xf>
    <xf numFmtId="0" fontId="105" fillId="3" borderId="93" xfId="0" applyFont="1" applyFill="1" applyBorder="1" applyAlignment="1" applyProtection="1">
      <alignment horizontal="left" vertical="center" shrinkToFit="1"/>
      <protection locked="0"/>
    </xf>
    <xf numFmtId="0" fontId="10" fillId="3" borderId="92" xfId="0" applyFont="1" applyFill="1" applyBorder="1" applyAlignment="1">
      <alignment horizontal="left" vertical="center" shrinkToFit="1"/>
    </xf>
    <xf numFmtId="0" fontId="15" fillId="0" borderId="126" xfId="0" applyFont="1" applyBorder="1" applyAlignment="1" applyProtection="1">
      <alignment horizontal="center" vertical="center" wrapText="1"/>
      <protection locked="0"/>
    </xf>
    <xf numFmtId="0" fontId="15" fillId="0" borderId="127" xfId="0" applyFont="1" applyBorder="1" applyAlignment="1" applyProtection="1">
      <alignment horizontal="center" vertical="center" wrapText="1"/>
      <protection locked="0"/>
    </xf>
    <xf numFmtId="0" fontId="15" fillId="0" borderId="130"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14" fillId="0" borderId="125"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4" fillId="0" borderId="131"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0" fontId="14" fillId="0" borderId="4" xfId="0" applyFont="1" applyBorder="1" applyAlignment="1" applyProtection="1">
      <alignment horizontal="center" vertical="center" wrapText="1"/>
      <protection locked="0"/>
    </xf>
    <xf numFmtId="0" fontId="75" fillId="2" borderId="125" xfId="0" applyFont="1" applyFill="1" applyBorder="1" applyAlignment="1" applyProtection="1">
      <alignment horizontal="left" vertical="center"/>
      <protection locked="0"/>
    </xf>
    <xf numFmtId="0" fontId="75" fillId="2" borderId="0" xfId="0" applyFont="1" applyFill="1" applyAlignment="1" applyProtection="1">
      <alignment horizontal="left" vertical="center"/>
      <protection locked="0"/>
    </xf>
    <xf numFmtId="0" fontId="29" fillId="2" borderId="0" xfId="0" applyFont="1" applyFill="1" applyAlignment="1" applyProtection="1">
      <alignment horizontal="left" vertical="center"/>
      <protection locked="0"/>
    </xf>
    <xf numFmtId="0" fontId="27" fillId="0" borderId="0" xfId="0" applyFont="1" applyAlignment="1" applyProtection="1">
      <alignment horizontal="left" vertical="center"/>
      <protection locked="0"/>
    </xf>
    <xf numFmtId="0" fontId="27" fillId="0" borderId="131" xfId="0" applyFont="1" applyBorder="1" applyAlignment="1" applyProtection="1">
      <alignment horizontal="left" vertical="center"/>
      <protection locked="0"/>
    </xf>
    <xf numFmtId="0" fontId="88" fillId="0" borderId="0" xfId="0" applyFont="1" applyAlignment="1" applyProtection="1">
      <alignment horizontal="center" vertical="center"/>
      <protection locked="0"/>
    </xf>
    <xf numFmtId="0" fontId="18" fillId="0" borderId="5" xfId="0" applyFont="1" applyBorder="1" applyAlignment="1" applyProtection="1">
      <alignment horizontal="left" vertical="center" wrapText="1"/>
      <protection locked="0"/>
    </xf>
    <xf numFmtId="0" fontId="18" fillId="0" borderId="0" xfId="0" applyFont="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3" xfId="0" applyFont="1" applyBorder="1" applyAlignment="1" applyProtection="1">
      <alignment horizontal="left" vertical="center" wrapText="1"/>
      <protection locked="0"/>
    </xf>
    <xf numFmtId="0" fontId="18" fillId="0" borderId="2" xfId="0" applyFont="1" applyBorder="1" applyAlignment="1" applyProtection="1">
      <alignment horizontal="left" vertical="center" wrapText="1"/>
      <protection locked="0"/>
    </xf>
    <xf numFmtId="0" fontId="2" fillId="0" borderId="0" xfId="0" applyFont="1" applyAlignment="1" applyProtection="1">
      <alignment horizontal="left" vertical="center"/>
      <protection locked="0"/>
    </xf>
    <xf numFmtId="0" fontId="2" fillId="0" borderId="131" xfId="0" applyFont="1" applyBorder="1" applyAlignment="1" applyProtection="1">
      <alignment horizontal="left" vertical="center"/>
      <protection locked="0"/>
    </xf>
    <xf numFmtId="0" fontId="2" fillId="0" borderId="129" xfId="0" applyFont="1" applyBorder="1" applyAlignment="1" applyProtection="1">
      <alignment horizontal="left" vertical="center"/>
      <protection locked="0"/>
    </xf>
    <xf numFmtId="0" fontId="2" fillId="0" borderId="132" xfId="0" applyFont="1" applyBorder="1" applyAlignment="1" applyProtection="1">
      <alignment horizontal="left" vertical="center"/>
      <protection locked="0"/>
    </xf>
    <xf numFmtId="0" fontId="99" fillId="0" borderId="0" xfId="2" applyFont="1" applyBorder="1" applyAlignment="1" applyProtection="1">
      <alignment horizontal="left" vertical="center"/>
      <protection locked="0"/>
    </xf>
    <xf numFmtId="0" fontId="29" fillId="2" borderId="125" xfId="0" applyFont="1" applyFill="1" applyBorder="1" applyAlignment="1" applyProtection="1">
      <alignment horizontal="left" vertical="center"/>
      <protection locked="0"/>
    </xf>
    <xf numFmtId="0" fontId="48" fillId="0" borderId="0" xfId="0" applyFont="1" applyAlignment="1" applyProtection="1">
      <alignment horizontal="left" vertical="center"/>
      <protection locked="0"/>
    </xf>
    <xf numFmtId="0" fontId="48" fillId="0" borderId="131" xfId="0" applyFont="1" applyBorder="1" applyAlignment="1" applyProtection="1">
      <alignment horizontal="left" vertical="center"/>
      <protection locked="0"/>
    </xf>
    <xf numFmtId="0" fontId="16" fillId="0" borderId="129" xfId="0" applyFont="1" applyBorder="1" applyAlignment="1" applyProtection="1">
      <alignment horizontal="left" vertical="center"/>
      <protection locked="0"/>
    </xf>
    <xf numFmtId="0" fontId="16" fillId="0" borderId="132" xfId="0" applyFont="1" applyBorder="1" applyAlignment="1" applyProtection="1">
      <alignment horizontal="left" vertical="center"/>
      <protection locked="0"/>
    </xf>
    <xf numFmtId="0" fontId="8" fillId="4" borderId="125"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2" fillId="3" borderId="0" xfId="0" applyFont="1" applyFill="1" applyAlignment="1" applyProtection="1">
      <alignment horizontal="left" vertical="center"/>
      <protection locked="0"/>
    </xf>
    <xf numFmtId="0" fontId="18" fillId="0" borderId="0" xfId="0" applyFont="1" applyAlignment="1" applyProtection="1">
      <alignment horizontal="left" vertical="center"/>
      <protection locked="0"/>
    </xf>
    <xf numFmtId="0" fontId="81" fillId="3" borderId="0" xfId="0" applyFont="1" applyFill="1" applyAlignment="1">
      <alignment horizontal="center" vertical="center"/>
    </xf>
    <xf numFmtId="0" fontId="73" fillId="3" borderId="0" xfId="0" applyFont="1" applyFill="1" applyAlignment="1">
      <alignment horizontal="left" vertical="center"/>
    </xf>
    <xf numFmtId="0" fontId="18" fillId="3" borderId="2" xfId="0" applyFont="1" applyFill="1" applyBorder="1" applyAlignment="1" applyProtection="1">
      <alignment horizontal="left" vertical="center" wrapText="1"/>
      <protection locked="0"/>
    </xf>
    <xf numFmtId="0" fontId="18" fillId="3" borderId="2" xfId="0" applyFont="1" applyFill="1" applyBorder="1" applyAlignment="1" applyProtection="1">
      <alignment horizontal="left" vertical="center"/>
      <protection locked="0"/>
    </xf>
    <xf numFmtId="0" fontId="83" fillId="3" borderId="0" xfId="0" applyFont="1" applyFill="1" applyAlignment="1">
      <alignment horizontal="left" vertical="center"/>
    </xf>
    <xf numFmtId="0" fontId="83" fillId="3" borderId="0" xfId="0" applyFont="1" applyFill="1" applyAlignment="1" applyProtection="1">
      <alignment horizontal="left" vertical="center"/>
      <protection locked="0"/>
    </xf>
    <xf numFmtId="0" fontId="18" fillId="3" borderId="2" xfId="0" applyFont="1" applyFill="1" applyBorder="1" applyAlignment="1" applyProtection="1">
      <alignment horizontal="center" vertical="center" wrapText="1"/>
      <protection locked="0"/>
    </xf>
    <xf numFmtId="0" fontId="73" fillId="3" borderId="0" xfId="0" applyFont="1" applyFill="1" applyAlignment="1">
      <alignment horizontal="left" vertical="center" shrinkToFit="1"/>
    </xf>
    <xf numFmtId="0" fontId="73" fillId="3" borderId="0" xfId="0" applyFont="1" applyFill="1" applyAlignment="1">
      <alignment horizontal="center" vertical="center"/>
    </xf>
    <xf numFmtId="0" fontId="73" fillId="3" borderId="2" xfId="0" applyFont="1" applyFill="1" applyBorder="1" applyAlignment="1" applyProtection="1">
      <alignment horizontal="center" vertical="center"/>
      <protection locked="0"/>
    </xf>
    <xf numFmtId="0" fontId="73" fillId="3" borderId="0" xfId="0" applyFont="1" applyFill="1" applyAlignment="1">
      <alignment horizontal="center" vertical="center" shrinkToFit="1"/>
    </xf>
    <xf numFmtId="0" fontId="73" fillId="3" borderId="2" xfId="0" applyFont="1" applyFill="1" applyBorder="1" applyAlignment="1" applyProtection="1">
      <alignment horizontal="center" vertical="center" wrapText="1" shrinkToFit="1"/>
      <protection locked="0"/>
    </xf>
    <xf numFmtId="0" fontId="18" fillId="3" borderId="0" xfId="0" applyFont="1" applyFill="1" applyAlignment="1">
      <alignment horizontal="right" vertical="center" wrapText="1"/>
    </xf>
    <xf numFmtId="0" fontId="83" fillId="3" borderId="2" xfId="0" applyFont="1" applyFill="1" applyBorder="1" applyAlignment="1" applyProtection="1">
      <alignment horizontal="center" vertical="center"/>
      <protection locked="0"/>
    </xf>
    <xf numFmtId="0" fontId="83" fillId="3" borderId="2" xfId="0" applyFont="1" applyFill="1" applyBorder="1" applyAlignment="1" applyProtection="1">
      <alignment horizontal="left" vertical="center"/>
      <protection locked="0"/>
    </xf>
    <xf numFmtId="0" fontId="83" fillId="3" borderId="7" xfId="0" applyFont="1" applyFill="1" applyBorder="1" applyAlignment="1">
      <alignment horizontal="left" vertical="center"/>
    </xf>
    <xf numFmtId="0" fontId="85" fillId="3" borderId="0" xfId="0" applyFont="1" applyFill="1" applyAlignment="1">
      <alignment horizontal="center" vertical="center"/>
    </xf>
    <xf numFmtId="0" fontId="82" fillId="3" borderId="0" xfId="0" applyFont="1" applyFill="1" applyAlignment="1">
      <alignment horizontal="left" vertical="center"/>
    </xf>
    <xf numFmtId="0" fontId="73" fillId="3" borderId="2" xfId="0" applyFont="1" applyFill="1" applyBorder="1" applyAlignment="1" applyProtection="1">
      <alignment horizontal="left" vertical="center" wrapText="1"/>
      <protection locked="0"/>
    </xf>
    <xf numFmtId="0" fontId="11" fillId="3" borderId="3" xfId="0" applyFont="1" applyFill="1" applyBorder="1" applyAlignment="1">
      <alignment vertical="center" shrinkToFit="1"/>
    </xf>
    <xf numFmtId="0" fontId="11" fillId="3" borderId="2" xfId="0" applyFont="1" applyFill="1" applyBorder="1" applyAlignment="1">
      <alignment vertical="center" shrinkToFit="1"/>
    </xf>
    <xf numFmtId="0" fontId="11" fillId="3" borderId="1" xfId="0" applyFont="1" applyFill="1" applyBorder="1" applyAlignment="1">
      <alignment vertical="center" shrinkToFit="1"/>
    </xf>
    <xf numFmtId="0" fontId="86" fillId="3" borderId="78" xfId="0" applyFont="1" applyFill="1" applyBorder="1" applyAlignment="1">
      <alignment horizontal="center" vertical="center" shrinkToFit="1"/>
    </xf>
    <xf numFmtId="0" fontId="86" fillId="3" borderId="77" xfId="0" applyFont="1" applyFill="1" applyBorder="1" applyAlignment="1">
      <alignment horizontal="center" vertical="center" shrinkToFit="1"/>
    </xf>
    <xf numFmtId="0" fontId="86" fillId="3" borderId="79" xfId="0" applyFont="1" applyFill="1" applyBorder="1" applyAlignment="1">
      <alignment horizontal="center" vertical="center" shrinkToFit="1"/>
    </xf>
    <xf numFmtId="0" fontId="11" fillId="3" borderId="8" xfId="0" applyFont="1" applyFill="1" applyBorder="1" applyAlignment="1">
      <alignment vertical="center" shrinkToFit="1"/>
    </xf>
    <xf numFmtId="0" fontId="11" fillId="3" borderId="7" xfId="0" applyFont="1" applyFill="1" applyBorder="1" applyAlignment="1">
      <alignment vertical="center" shrinkToFit="1"/>
    </xf>
    <xf numFmtId="0" fontId="11" fillId="3" borderId="6" xfId="0" applyFont="1" applyFill="1" applyBorder="1" applyAlignment="1">
      <alignment vertical="center" shrinkToFit="1"/>
    </xf>
    <xf numFmtId="0" fontId="10" fillId="3" borderId="5" xfId="0" applyFont="1" applyFill="1" applyBorder="1" applyAlignment="1">
      <alignment vertical="center" shrinkToFit="1"/>
    </xf>
    <xf numFmtId="0" fontId="10" fillId="3" borderId="0" xfId="0" applyFont="1" applyFill="1" applyAlignment="1">
      <alignment vertical="center" shrinkToFit="1"/>
    </xf>
    <xf numFmtId="0" fontId="10" fillId="3" borderId="4" xfId="0" applyFont="1" applyFill="1" applyBorder="1" applyAlignment="1">
      <alignment vertical="center" shrinkToFit="1"/>
    </xf>
    <xf numFmtId="0" fontId="11" fillId="3" borderId="5" xfId="0" applyFont="1" applyFill="1" applyBorder="1" applyAlignment="1">
      <alignment vertical="center" shrinkToFit="1"/>
    </xf>
    <xf numFmtId="0" fontId="11" fillId="3" borderId="0" xfId="0" applyFont="1" applyFill="1" applyAlignment="1">
      <alignment vertical="center" shrinkToFit="1"/>
    </xf>
    <xf numFmtId="0" fontId="11" fillId="3" borderId="4" xfId="0" applyFont="1" applyFill="1" applyBorder="1" applyAlignment="1">
      <alignment vertical="center" shrinkToFit="1"/>
    </xf>
    <xf numFmtId="0" fontId="13" fillId="3" borderId="8" xfId="0" applyFont="1" applyFill="1" applyBorder="1" applyAlignment="1">
      <alignment vertical="center" shrinkToFit="1"/>
    </xf>
    <xf numFmtId="0" fontId="13" fillId="3" borderId="7" xfId="0" applyFont="1" applyFill="1" applyBorder="1" applyAlignment="1">
      <alignment vertical="center" shrinkToFit="1"/>
    </xf>
    <xf numFmtId="0" fontId="13" fillId="3" borderId="6" xfId="0" applyFont="1" applyFill="1" applyBorder="1" applyAlignment="1">
      <alignment vertical="center" shrinkToFit="1"/>
    </xf>
    <xf numFmtId="0" fontId="70" fillId="3" borderId="5" xfId="0" applyFont="1" applyFill="1" applyBorder="1" applyAlignment="1">
      <alignment vertical="center" shrinkToFit="1"/>
    </xf>
    <xf numFmtId="0" fontId="70" fillId="3" borderId="0" xfId="0" applyFont="1" applyFill="1" applyAlignment="1">
      <alignment vertical="center" shrinkToFit="1"/>
    </xf>
    <xf numFmtId="0" fontId="70" fillId="3" borderId="4" xfId="0" applyFont="1" applyFill="1" applyBorder="1" applyAlignment="1">
      <alignment vertical="center" shrinkToFit="1"/>
    </xf>
    <xf numFmtId="0" fontId="101" fillId="3" borderId="5" xfId="0" applyFont="1" applyFill="1" applyBorder="1" applyAlignment="1">
      <alignment vertical="center" shrinkToFit="1"/>
    </xf>
    <xf numFmtId="0" fontId="101" fillId="3" borderId="0" xfId="0" applyFont="1" applyFill="1" applyAlignment="1">
      <alignment vertical="center" shrinkToFit="1"/>
    </xf>
    <xf numFmtId="0" fontId="101" fillId="3" borderId="4" xfId="0" applyFont="1" applyFill="1" applyBorder="1" applyAlignment="1">
      <alignment vertical="center" shrinkToFit="1"/>
    </xf>
    <xf numFmtId="0" fontId="10" fillId="3" borderId="8" xfId="0" applyFont="1" applyFill="1" applyBorder="1" applyAlignment="1">
      <alignment vertical="center" shrinkToFit="1"/>
    </xf>
    <xf numFmtId="0" fontId="10" fillId="3" borderId="7" xfId="0" applyFont="1" applyFill="1" applyBorder="1" applyAlignment="1">
      <alignment vertical="center" shrinkToFit="1"/>
    </xf>
    <xf numFmtId="0" fontId="10" fillId="3" borderId="6" xfId="0" applyFont="1" applyFill="1" applyBorder="1" applyAlignment="1">
      <alignment vertical="center" shrinkToFit="1"/>
    </xf>
    <xf numFmtId="0" fontId="70" fillId="3" borderId="2" xfId="0" applyFont="1" applyFill="1" applyBorder="1" applyAlignment="1" applyProtection="1">
      <alignment horizontal="left" vertical="center" shrinkToFit="1"/>
      <protection locked="0"/>
    </xf>
    <xf numFmtId="0" fontId="70" fillId="3" borderId="1" xfId="0" applyFont="1" applyFill="1" applyBorder="1" applyAlignment="1" applyProtection="1">
      <alignment horizontal="left" vertical="center" shrinkToFit="1"/>
      <protection locked="0"/>
    </xf>
    <xf numFmtId="0" fontId="10" fillId="3" borderId="3" xfId="0" applyFont="1" applyFill="1" applyBorder="1" applyAlignment="1">
      <alignment vertical="center" shrinkToFit="1"/>
    </xf>
    <xf numFmtId="0" fontId="10" fillId="3" borderId="2" xfId="0" applyFont="1" applyFill="1" applyBorder="1" applyAlignment="1">
      <alignment vertical="center" shrinkToFit="1"/>
    </xf>
    <xf numFmtId="0" fontId="10" fillId="3" borderId="1" xfId="0" applyFont="1" applyFill="1" applyBorder="1" applyAlignment="1">
      <alignment vertical="center" shrinkToFit="1"/>
    </xf>
    <xf numFmtId="0" fontId="104" fillId="3" borderId="8" xfId="0" applyFont="1" applyFill="1" applyBorder="1" applyAlignment="1">
      <alignment vertical="center" shrinkToFit="1"/>
    </xf>
    <xf numFmtId="0" fontId="104" fillId="3" borderId="7" xfId="0" applyFont="1" applyFill="1" applyBorder="1" applyAlignment="1">
      <alignment vertical="center" shrinkToFit="1"/>
    </xf>
    <xf numFmtId="0" fontId="104" fillId="3" borderId="6" xfId="0" applyFont="1" applyFill="1" applyBorder="1" applyAlignment="1">
      <alignment vertical="center" shrinkToFit="1"/>
    </xf>
    <xf numFmtId="0" fontId="70" fillId="3" borderId="5" xfId="0" applyFont="1" applyFill="1" applyBorder="1" applyAlignment="1">
      <alignment horizontal="left" vertical="center" shrinkToFit="1"/>
    </xf>
    <xf numFmtId="0" fontId="70" fillId="3" borderId="0" xfId="0" applyFont="1" applyFill="1" applyAlignment="1">
      <alignment horizontal="left" vertical="center" shrinkToFit="1"/>
    </xf>
    <xf numFmtId="0" fontId="70" fillId="3" borderId="0" xfId="0" applyFont="1" applyFill="1" applyAlignment="1" applyProtection="1">
      <alignment horizontal="left" vertical="center" shrinkToFit="1"/>
      <protection locked="0"/>
    </xf>
    <xf numFmtId="0" fontId="70" fillId="3" borderId="4" xfId="0" applyFont="1" applyFill="1" applyBorder="1" applyAlignment="1" applyProtection="1">
      <alignment horizontal="left" vertical="center" shrinkToFit="1"/>
      <protection locked="0"/>
    </xf>
    <xf numFmtId="0" fontId="70" fillId="3" borderId="3" xfId="0" applyFont="1" applyFill="1" applyBorder="1" applyAlignment="1">
      <alignment horizontal="left" vertical="center" shrinkToFit="1"/>
    </xf>
    <xf numFmtId="0" fontId="70" fillId="3" borderId="2" xfId="0" applyFont="1" applyFill="1" applyBorder="1" applyAlignment="1">
      <alignment horizontal="left" vertical="center" shrinkToFit="1"/>
    </xf>
    <xf numFmtId="0" fontId="111" fillId="3" borderId="0" xfId="0" applyFont="1" applyFill="1" applyAlignment="1">
      <alignment vertical="center" shrinkToFit="1"/>
    </xf>
    <xf numFmtId="0" fontId="104" fillId="3" borderId="0" xfId="0" applyFont="1" applyFill="1" applyAlignment="1">
      <alignment vertical="center" shrinkToFit="1"/>
    </xf>
    <xf numFmtId="0" fontId="107" fillId="3" borderId="8" xfId="0" applyFont="1" applyFill="1" applyBorder="1" applyAlignment="1" applyProtection="1">
      <alignment horizontal="center" vertical="center" shrinkToFit="1"/>
      <protection locked="0"/>
    </xf>
    <xf numFmtId="0" fontId="107" fillId="3" borderId="7" xfId="0" applyFont="1" applyFill="1" applyBorder="1" applyAlignment="1" applyProtection="1">
      <alignment horizontal="center" vertical="center" shrinkToFit="1"/>
      <protection locked="0"/>
    </xf>
    <xf numFmtId="0" fontId="107" fillId="3" borderId="7" xfId="0" applyFont="1" applyFill="1" applyBorder="1" applyAlignment="1">
      <alignment horizontal="left" vertical="center" shrinkToFit="1"/>
    </xf>
    <xf numFmtId="0" fontId="107" fillId="3" borderId="6" xfId="0" applyFont="1" applyFill="1" applyBorder="1" applyAlignment="1">
      <alignment horizontal="left" vertical="center" shrinkToFit="1"/>
    </xf>
    <xf numFmtId="0" fontId="109" fillId="3" borderId="5" xfId="0" applyFont="1" applyFill="1" applyBorder="1" applyAlignment="1">
      <alignment horizontal="left" vertical="center" shrinkToFit="1"/>
    </xf>
    <xf numFmtId="0" fontId="109" fillId="3" borderId="0" xfId="0" applyFont="1" applyFill="1" applyAlignment="1">
      <alignment horizontal="left" vertical="center" shrinkToFit="1"/>
    </xf>
    <xf numFmtId="0" fontId="109" fillId="3" borderId="4" xfId="0" applyFont="1" applyFill="1" applyBorder="1" applyAlignment="1">
      <alignment horizontal="left" vertical="center" shrinkToFit="1"/>
    </xf>
    <xf numFmtId="0" fontId="110" fillId="3" borderId="5" xfId="0" applyFont="1" applyFill="1" applyBorder="1" applyAlignment="1">
      <alignment horizontal="left" vertical="center" shrinkToFit="1"/>
    </xf>
    <xf numFmtId="0" fontId="110" fillId="3" borderId="0" xfId="0" applyFont="1" applyFill="1" applyAlignment="1">
      <alignment horizontal="left" vertical="center" shrinkToFit="1"/>
    </xf>
    <xf numFmtId="0" fontId="110" fillId="3" borderId="0" xfId="0" applyFont="1" applyFill="1" applyAlignment="1" applyProtection="1">
      <alignment horizontal="left" vertical="center" shrinkToFit="1"/>
      <protection locked="0"/>
    </xf>
    <xf numFmtId="0" fontId="110" fillId="3" borderId="4" xfId="0" applyFont="1" applyFill="1" applyBorder="1" applyAlignment="1" applyProtection="1">
      <alignment horizontal="left" vertical="center" shrinkToFit="1"/>
      <protection locked="0"/>
    </xf>
    <xf numFmtId="0" fontId="102" fillId="3" borderId="3" xfId="0" applyFont="1" applyFill="1" applyBorder="1" applyAlignment="1">
      <alignment horizontal="center" vertical="center" shrinkToFit="1"/>
    </xf>
    <xf numFmtId="0" fontId="102" fillId="3" borderId="2" xfId="0" applyFont="1" applyFill="1" applyBorder="1" applyAlignment="1">
      <alignment horizontal="center" vertical="center" shrinkToFit="1"/>
    </xf>
    <xf numFmtId="0" fontId="102" fillId="3" borderId="84" xfId="0" applyFont="1" applyFill="1" applyBorder="1" applyAlignment="1" applyProtection="1">
      <alignment horizontal="left" vertical="center" shrinkToFit="1"/>
      <protection locked="0"/>
    </xf>
    <xf numFmtId="0" fontId="102" fillId="3" borderId="31" xfId="0" applyFont="1" applyFill="1" applyBorder="1" applyAlignment="1" applyProtection="1">
      <alignment horizontal="left" vertical="center" shrinkToFit="1"/>
      <protection locked="0"/>
    </xf>
    <xf numFmtId="0" fontId="102" fillId="3" borderId="85" xfId="0" applyFont="1" applyFill="1" applyBorder="1" applyAlignment="1">
      <alignment horizontal="right" vertical="center" shrinkToFit="1"/>
    </xf>
    <xf numFmtId="0" fontId="102" fillId="3" borderId="2" xfId="0" applyFont="1" applyFill="1" applyBorder="1" applyAlignment="1">
      <alignment horizontal="right" vertical="center" shrinkToFit="1"/>
    </xf>
    <xf numFmtId="0" fontId="18" fillId="3" borderId="0" xfId="0" applyFont="1" applyFill="1">
      <alignment vertical="center"/>
    </xf>
    <xf numFmtId="0" fontId="96" fillId="3" borderId="0" xfId="0" applyFont="1" applyFill="1">
      <alignment vertical="center"/>
    </xf>
    <xf numFmtId="0" fontId="92" fillId="3" borderId="8" xfId="0" applyFont="1" applyFill="1" applyBorder="1" applyAlignment="1">
      <alignment horizontal="center" vertical="center"/>
    </xf>
    <xf numFmtId="0" fontId="92" fillId="3" borderId="7" xfId="0" applyFont="1" applyFill="1" applyBorder="1" applyAlignment="1">
      <alignment horizontal="center" vertical="center"/>
    </xf>
    <xf numFmtId="0" fontId="92" fillId="3" borderId="6" xfId="0" applyFont="1" applyFill="1" applyBorder="1" applyAlignment="1">
      <alignment horizontal="center" vertical="center"/>
    </xf>
    <xf numFmtId="0" fontId="93" fillId="3" borderId="5" xfId="0" applyFont="1" applyFill="1" applyBorder="1" applyAlignment="1">
      <alignment horizontal="center" vertical="center"/>
    </xf>
    <xf numFmtId="0" fontId="93" fillId="3" borderId="0" xfId="0" applyFont="1" applyFill="1" applyAlignment="1">
      <alignment horizontal="center" vertical="center"/>
    </xf>
    <xf numFmtId="0" fontId="93" fillId="3" borderId="4" xfId="0" applyFont="1" applyFill="1" applyBorder="1" applyAlignment="1">
      <alignment horizontal="center" vertical="center"/>
    </xf>
    <xf numFmtId="0" fontId="92" fillId="3" borderId="5" xfId="0" applyFont="1" applyFill="1" applyBorder="1" applyAlignment="1">
      <alignment horizontal="center" vertical="center"/>
    </xf>
    <xf numFmtId="0" fontId="92" fillId="3" borderId="0" xfId="0" applyFont="1" applyFill="1" applyAlignment="1">
      <alignment horizontal="center" vertical="center"/>
    </xf>
    <xf numFmtId="0" fontId="92" fillId="3" borderId="4" xfId="0" applyFont="1" applyFill="1" applyBorder="1" applyAlignment="1">
      <alignment horizontal="center" vertical="center"/>
    </xf>
    <xf numFmtId="0" fontId="92" fillId="3" borderId="3" xfId="0" applyFont="1" applyFill="1" applyBorder="1" applyAlignment="1">
      <alignment horizontal="center" vertical="center"/>
    </xf>
    <xf numFmtId="0" fontId="92" fillId="3" borderId="2" xfId="0" applyFont="1" applyFill="1" applyBorder="1" applyAlignment="1">
      <alignment horizontal="center" vertical="center"/>
    </xf>
    <xf numFmtId="0" fontId="92" fillId="3" borderId="1" xfId="0" applyFont="1" applyFill="1" applyBorder="1" applyAlignment="1">
      <alignment horizontal="center" vertical="center"/>
    </xf>
    <xf numFmtId="0" fontId="95" fillId="3" borderId="0" xfId="0" applyFont="1" applyFill="1">
      <alignment vertical="center"/>
    </xf>
    <xf numFmtId="0" fontId="91" fillId="3" borderId="2" xfId="0" applyFont="1" applyFill="1" applyBorder="1" applyAlignment="1">
      <alignment horizontal="left" vertical="center"/>
    </xf>
    <xf numFmtId="0" fontId="99" fillId="0" borderId="76" xfId="2" applyFont="1" applyBorder="1" applyAlignment="1" applyProtection="1">
      <alignment horizontal="left" vertical="center"/>
      <protection locked="0"/>
    </xf>
    <xf numFmtId="0" fontId="16" fillId="0" borderId="0" xfId="0" applyFont="1" applyAlignment="1" applyProtection="1">
      <alignment horizontal="left" vertical="center"/>
      <protection locked="0"/>
    </xf>
    <xf numFmtId="0" fontId="0" fillId="0" borderId="0" xfId="0" applyAlignment="1">
      <alignment horizontal="left" vertical="center" wrapText="1"/>
    </xf>
  </cellXfs>
  <cellStyles count="3">
    <cellStyle name="一般" xfId="0" builtinId="0"/>
    <cellStyle name="大綱列_1" xfId="1" builtinId="1" iLevel="0"/>
    <cellStyle name="超連結" xfId="2" builtinId="8"/>
  </cellStyles>
  <dxfs count="1529">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color auto="1"/>
      </font>
      <fill>
        <patternFill>
          <bgColor theme="5" tint="0.39994506668294322"/>
        </patternFill>
      </fill>
    </dxf>
    <dxf>
      <fill>
        <patternFill>
          <bgColor rgb="FFFFFF00"/>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ont>
        <b/>
        <i val="0"/>
      </font>
      <fill>
        <patternFill>
          <bgColor theme="5" tint="0.39994506668294322"/>
        </patternFill>
      </fill>
    </dxf>
    <dxf>
      <font>
        <b/>
        <i val="0"/>
        <color auto="1"/>
      </font>
      <fill>
        <patternFill>
          <bgColor theme="5" tint="0.39994506668294322"/>
        </patternFill>
      </fill>
    </dxf>
    <dxf>
      <fill>
        <patternFill>
          <bgColor rgb="FFFFFF00"/>
        </patternFill>
      </fill>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color auto="1"/>
      </font>
      <fill>
        <patternFill>
          <bgColor theme="5" tint="0.39994506668294322"/>
        </patternFill>
      </fill>
    </dxf>
    <dxf>
      <fill>
        <patternFill>
          <bgColor rgb="FFFFFF00"/>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color auto="1"/>
      </font>
      <fill>
        <patternFill>
          <bgColor theme="5" tint="0.39994506668294322"/>
        </patternFill>
      </fill>
    </dxf>
    <dxf>
      <fill>
        <patternFill>
          <bgColor rgb="FFFFFF00"/>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8"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00.xml><?xml version="1.0" encoding="utf-8"?>
<formControlPr xmlns="http://schemas.microsoft.com/office/spreadsheetml/2009/9/main" objectType="CheckBox" fmlaLink="$BB$14" lockText="1" noThreeD="1"/>
</file>

<file path=xl/ctrlProps/ctrlProp101.xml><?xml version="1.0" encoding="utf-8"?>
<formControlPr xmlns="http://schemas.microsoft.com/office/spreadsheetml/2009/9/main" objectType="CheckBox" fmlaLink="$BB$15" lockText="1" noThreeD="1"/>
</file>

<file path=xl/ctrlProps/ctrlProp102.xml><?xml version="1.0" encoding="utf-8"?>
<formControlPr xmlns="http://schemas.microsoft.com/office/spreadsheetml/2009/9/main" objectType="CheckBox" fmlaLink="$BB$16" lockText="1" noThreeD="1"/>
</file>

<file path=xl/ctrlProps/ctrlProp103.xml><?xml version="1.0" encoding="utf-8"?>
<formControlPr xmlns="http://schemas.microsoft.com/office/spreadsheetml/2009/9/main" objectType="CheckBox" fmlaLink="$BB$17" lockText="1" noThreeD="1"/>
</file>

<file path=xl/ctrlProps/ctrlProp104.xml><?xml version="1.0" encoding="utf-8"?>
<formControlPr xmlns="http://schemas.microsoft.com/office/spreadsheetml/2009/9/main" objectType="CheckBox" fmlaLink="$BB$18" lockText="1" noThreeD="1"/>
</file>

<file path=xl/ctrlProps/ctrlProp105.xml><?xml version="1.0" encoding="utf-8"?>
<formControlPr xmlns="http://schemas.microsoft.com/office/spreadsheetml/2009/9/main" objectType="CheckBox" fmlaLink="$BB$19" lockText="1" noThreeD="1"/>
</file>

<file path=xl/ctrlProps/ctrlProp106.xml><?xml version="1.0" encoding="utf-8"?>
<formControlPr xmlns="http://schemas.microsoft.com/office/spreadsheetml/2009/9/main" objectType="CheckBox" fmlaLink="$BB$20" lockText="1" noThreeD="1"/>
</file>

<file path=xl/ctrlProps/ctrlProp107.xml><?xml version="1.0" encoding="utf-8"?>
<formControlPr xmlns="http://schemas.microsoft.com/office/spreadsheetml/2009/9/main" objectType="CheckBox" fmlaLink="$BB$21" lockText="1" noThreeD="1"/>
</file>

<file path=xl/ctrlProps/ctrlProp108.xml><?xml version="1.0" encoding="utf-8"?>
<formControlPr xmlns="http://schemas.microsoft.com/office/spreadsheetml/2009/9/main" objectType="CheckBox" fmlaLink="$BB$22" lockText="1" noThreeD="1"/>
</file>

<file path=xl/ctrlProps/ctrlProp109.xml><?xml version="1.0" encoding="utf-8"?>
<formControlPr xmlns="http://schemas.microsoft.com/office/spreadsheetml/2009/9/main" objectType="CheckBox" fmlaLink="$BB$23" lockText="1" noThreeD="1"/>
</file>

<file path=xl/ctrlProps/ctrlProp11.xml><?xml version="1.0" encoding="utf-8"?>
<formControlPr xmlns="http://schemas.microsoft.com/office/spreadsheetml/2009/9/main" objectType="CheckBox" fmlaLink="$BN$30" lockText="1" noThreeD="1"/>
</file>

<file path=xl/ctrlProps/ctrlProp110.xml><?xml version="1.0" encoding="utf-8"?>
<formControlPr xmlns="http://schemas.microsoft.com/office/spreadsheetml/2009/9/main" objectType="CheckBox" fmlaLink="$BB$25" lockText="1" noThreeD="1"/>
</file>

<file path=xl/ctrlProps/ctrlProp111.xml><?xml version="1.0" encoding="utf-8"?>
<formControlPr xmlns="http://schemas.microsoft.com/office/spreadsheetml/2009/9/main" objectType="CheckBox" fmlaLink="$BB$26" lockText="1" noThreeD="1"/>
</file>

<file path=xl/ctrlProps/ctrlProp112.xml><?xml version="1.0" encoding="utf-8"?>
<formControlPr xmlns="http://schemas.microsoft.com/office/spreadsheetml/2009/9/main" objectType="CheckBox" fmlaLink="$BB$27" lockText="1" noThreeD="1"/>
</file>

<file path=xl/ctrlProps/ctrlProp113.xml><?xml version="1.0" encoding="utf-8"?>
<formControlPr xmlns="http://schemas.microsoft.com/office/spreadsheetml/2009/9/main" objectType="CheckBox" fmlaLink="$BB$28" lockText="1" noThreeD="1"/>
</file>

<file path=xl/ctrlProps/ctrlProp114.xml><?xml version="1.0" encoding="utf-8"?>
<formControlPr xmlns="http://schemas.microsoft.com/office/spreadsheetml/2009/9/main" objectType="CheckBox" fmlaLink="$BB$29" lockText="1" noThreeD="1"/>
</file>

<file path=xl/ctrlProps/ctrlProp115.xml><?xml version="1.0" encoding="utf-8"?>
<formControlPr xmlns="http://schemas.microsoft.com/office/spreadsheetml/2009/9/main" objectType="CheckBox" fmlaLink="$BB$30" lockText="1" noThreeD="1"/>
</file>

<file path=xl/ctrlProps/ctrlProp116.xml><?xml version="1.0" encoding="utf-8"?>
<formControlPr xmlns="http://schemas.microsoft.com/office/spreadsheetml/2009/9/main" objectType="CheckBox" fmlaLink="$BB$31" lockText="1" noThreeD="1"/>
</file>

<file path=xl/ctrlProps/ctrlProp117.xml><?xml version="1.0" encoding="utf-8"?>
<formControlPr xmlns="http://schemas.microsoft.com/office/spreadsheetml/2009/9/main" objectType="CheckBox" fmlaLink="$BB$32" lockText="1" noThreeD="1"/>
</file>

<file path=xl/ctrlProps/ctrlProp118.xml><?xml version="1.0" encoding="utf-8"?>
<formControlPr xmlns="http://schemas.microsoft.com/office/spreadsheetml/2009/9/main" objectType="CheckBox" fmlaLink="$BB$33" lockText="1" noThreeD="1"/>
</file>

<file path=xl/ctrlProps/ctrlProp119.xml><?xml version="1.0" encoding="utf-8"?>
<formControlPr xmlns="http://schemas.microsoft.com/office/spreadsheetml/2009/9/main" objectType="CheckBox" fmlaLink="$BB$35" lockText="1" noThreeD="1"/>
</file>

<file path=xl/ctrlProps/ctrlProp12.xml><?xml version="1.0" encoding="utf-8"?>
<formControlPr xmlns="http://schemas.microsoft.com/office/spreadsheetml/2009/9/main" objectType="CheckBox" fmlaLink="$BU$29" lockText="1" noThreeD="1"/>
</file>

<file path=xl/ctrlProps/ctrlProp120.xml><?xml version="1.0" encoding="utf-8"?>
<formControlPr xmlns="http://schemas.microsoft.com/office/spreadsheetml/2009/9/main" objectType="CheckBox" fmlaLink="$BB$36" lockText="1" noThreeD="1"/>
</file>

<file path=xl/ctrlProps/ctrlProp121.xml><?xml version="1.0" encoding="utf-8"?>
<formControlPr xmlns="http://schemas.microsoft.com/office/spreadsheetml/2009/9/main" objectType="CheckBox" fmlaLink="$BB$37" lockText="1" noThreeD="1"/>
</file>

<file path=xl/ctrlProps/ctrlProp122.xml><?xml version="1.0" encoding="utf-8"?>
<formControlPr xmlns="http://schemas.microsoft.com/office/spreadsheetml/2009/9/main" objectType="CheckBox" fmlaLink="$BB$38" lockText="1" noThreeD="1"/>
</file>

<file path=xl/ctrlProps/ctrlProp123.xml><?xml version="1.0" encoding="utf-8"?>
<formControlPr xmlns="http://schemas.microsoft.com/office/spreadsheetml/2009/9/main" objectType="CheckBox" fmlaLink="$BB$39" lockText="1" noThreeD="1"/>
</file>

<file path=xl/ctrlProps/ctrlProp124.xml><?xml version="1.0" encoding="utf-8"?>
<formControlPr xmlns="http://schemas.microsoft.com/office/spreadsheetml/2009/9/main" objectType="CheckBox" fmlaLink="$BB$40" lockText="1" noThreeD="1"/>
</file>

<file path=xl/ctrlProps/ctrlProp125.xml><?xml version="1.0" encoding="utf-8"?>
<formControlPr xmlns="http://schemas.microsoft.com/office/spreadsheetml/2009/9/main" objectType="CheckBox" fmlaLink="$BB$41" lockText="1" noThreeD="1"/>
</file>

<file path=xl/ctrlProps/ctrlProp126.xml><?xml version="1.0" encoding="utf-8"?>
<formControlPr xmlns="http://schemas.microsoft.com/office/spreadsheetml/2009/9/main" objectType="CheckBox" fmlaLink="$BB$43" lockText="1" noThreeD="1"/>
</file>

<file path=xl/ctrlProps/ctrlProp127.xml><?xml version="1.0" encoding="utf-8"?>
<formControlPr xmlns="http://schemas.microsoft.com/office/spreadsheetml/2009/9/main" objectType="CheckBox" fmlaLink="$BB$44" lockText="1" noThreeD="1"/>
</file>

<file path=xl/ctrlProps/ctrlProp128.xml><?xml version="1.0" encoding="utf-8"?>
<formControlPr xmlns="http://schemas.microsoft.com/office/spreadsheetml/2009/9/main" objectType="CheckBox" fmlaLink="$BB$45" lockText="1" noThreeD="1"/>
</file>

<file path=xl/ctrlProps/ctrlProp129.xml><?xml version="1.0" encoding="utf-8"?>
<formControlPr xmlns="http://schemas.microsoft.com/office/spreadsheetml/2009/9/main" objectType="CheckBox" fmlaLink="$BB$46" lockText="1" noThreeD="1"/>
</file>

<file path=xl/ctrlProps/ctrlProp13.xml><?xml version="1.0" encoding="utf-8"?>
<formControlPr xmlns="http://schemas.microsoft.com/office/spreadsheetml/2009/9/main" objectType="CheckBox" fmlaLink="$BU$26" lockText="1" noThreeD="1"/>
</file>

<file path=xl/ctrlProps/ctrlProp130.xml><?xml version="1.0" encoding="utf-8"?>
<formControlPr xmlns="http://schemas.microsoft.com/office/spreadsheetml/2009/9/main" objectType="CheckBox" fmlaLink="$BB$47" lockText="1" noThreeD="1"/>
</file>

<file path=xl/ctrlProps/ctrlProp131.xml><?xml version="1.0" encoding="utf-8"?>
<formControlPr xmlns="http://schemas.microsoft.com/office/spreadsheetml/2009/9/main" objectType="CheckBox" fmlaLink="$BB$48" lockText="1" noThreeD="1"/>
</file>

<file path=xl/ctrlProps/ctrlProp132.xml><?xml version="1.0" encoding="utf-8"?>
<formControlPr xmlns="http://schemas.microsoft.com/office/spreadsheetml/2009/9/main" objectType="CheckBox" fmlaLink="$BB$49" lockText="1" noThreeD="1"/>
</file>

<file path=xl/ctrlProps/ctrlProp133.xml><?xml version="1.0" encoding="utf-8"?>
<formControlPr xmlns="http://schemas.microsoft.com/office/spreadsheetml/2009/9/main" objectType="CheckBox" fmlaLink="$BB$50" lockText="1" noThreeD="1"/>
</file>

<file path=xl/ctrlProps/ctrlProp134.xml><?xml version="1.0" encoding="utf-8"?>
<formControlPr xmlns="http://schemas.microsoft.com/office/spreadsheetml/2009/9/main" objectType="CheckBox" fmlaLink="$BB$52" lockText="1" noThreeD="1"/>
</file>

<file path=xl/ctrlProps/ctrlProp135.xml><?xml version="1.0" encoding="utf-8"?>
<formControlPr xmlns="http://schemas.microsoft.com/office/spreadsheetml/2009/9/main" objectType="CheckBox" fmlaLink="$BO$13" lockText="1" noThreeD="1"/>
</file>

<file path=xl/ctrlProps/ctrlProp136.xml><?xml version="1.0" encoding="utf-8"?>
<formControlPr xmlns="http://schemas.microsoft.com/office/spreadsheetml/2009/9/main" objectType="CheckBox" fmlaLink="$BY$13" lockText="1" noThreeD="1"/>
</file>

<file path=xl/ctrlProps/ctrlProp137.xml><?xml version="1.0" encoding="utf-8"?>
<formControlPr xmlns="http://schemas.microsoft.com/office/spreadsheetml/2009/9/main" objectType="CheckBox" fmlaLink="$BB$4" lockText="1" noThreeD="1"/>
</file>

<file path=xl/ctrlProps/ctrlProp138.xml><?xml version="1.0" encoding="utf-8"?>
<formControlPr xmlns="http://schemas.microsoft.com/office/spreadsheetml/2009/9/main" objectType="CheckBox" fmlaLink="$BB$5" lockText="1" noThreeD="1"/>
</file>

<file path=xl/ctrlProps/ctrlProp139.xml><?xml version="1.0" encoding="utf-8"?>
<formControlPr xmlns="http://schemas.microsoft.com/office/spreadsheetml/2009/9/main" objectType="CheckBox" fmlaLink="$BB$6" lockText="1" noThreeD="1"/>
</file>

<file path=xl/ctrlProps/ctrlProp14.xml><?xml version="1.0" encoding="utf-8"?>
<formControlPr xmlns="http://schemas.microsoft.com/office/spreadsheetml/2009/9/main" objectType="CheckBox" fmlaLink="$BU$25" lockText="1" noThreeD="1"/>
</file>

<file path=xl/ctrlProps/ctrlProp140.xml><?xml version="1.0" encoding="utf-8"?>
<formControlPr xmlns="http://schemas.microsoft.com/office/spreadsheetml/2009/9/main" objectType="CheckBox" fmlaLink="$BB$7" lockText="1" noThreeD="1"/>
</file>

<file path=xl/ctrlProps/ctrlProp141.xml><?xml version="1.0" encoding="utf-8"?>
<formControlPr xmlns="http://schemas.microsoft.com/office/spreadsheetml/2009/9/main" objectType="CheckBox" fmlaLink="$BB$8" lockText="1" noThreeD="1"/>
</file>

<file path=xl/ctrlProps/ctrlProp142.xml><?xml version="1.0" encoding="utf-8"?>
<formControlPr xmlns="http://schemas.microsoft.com/office/spreadsheetml/2009/9/main" objectType="CheckBox" fmlaLink="$BB$9" lockText="1" noThreeD="1"/>
</file>

<file path=xl/ctrlProps/ctrlProp143.xml><?xml version="1.0" encoding="utf-8"?>
<formControlPr xmlns="http://schemas.microsoft.com/office/spreadsheetml/2009/9/main" objectType="CheckBox" fmlaLink="$BB$10" lockText="1" noThreeD="1"/>
</file>

<file path=xl/ctrlProps/ctrlProp144.xml><?xml version="1.0" encoding="utf-8"?>
<formControlPr xmlns="http://schemas.microsoft.com/office/spreadsheetml/2009/9/main" objectType="CheckBox" fmlaLink="$BB$11" lockText="1" noThreeD="1"/>
</file>

<file path=xl/ctrlProps/ctrlProp145.xml><?xml version="1.0" encoding="utf-8"?>
<formControlPr xmlns="http://schemas.microsoft.com/office/spreadsheetml/2009/9/main" objectType="CheckBox" fmlaLink="$BB$14" lockText="1" noThreeD="1"/>
</file>

<file path=xl/ctrlProps/ctrlProp146.xml><?xml version="1.0" encoding="utf-8"?>
<formControlPr xmlns="http://schemas.microsoft.com/office/spreadsheetml/2009/9/main" objectType="CheckBox" fmlaLink="$BB$15" lockText="1" noThreeD="1"/>
</file>

<file path=xl/ctrlProps/ctrlProp147.xml><?xml version="1.0" encoding="utf-8"?>
<formControlPr xmlns="http://schemas.microsoft.com/office/spreadsheetml/2009/9/main" objectType="CheckBox" fmlaLink="$BB$16" lockText="1" noThreeD="1"/>
</file>

<file path=xl/ctrlProps/ctrlProp148.xml><?xml version="1.0" encoding="utf-8"?>
<formControlPr xmlns="http://schemas.microsoft.com/office/spreadsheetml/2009/9/main" objectType="CheckBox" fmlaLink="$BB$17" lockText="1" noThreeD="1"/>
</file>

<file path=xl/ctrlProps/ctrlProp149.xml><?xml version="1.0" encoding="utf-8"?>
<formControlPr xmlns="http://schemas.microsoft.com/office/spreadsheetml/2009/9/main" objectType="CheckBox" fmlaLink="$BB$18" lockText="1" noThreeD="1"/>
</file>

<file path=xl/ctrlProps/ctrlProp15.xml><?xml version="1.0" encoding="utf-8"?>
<formControlPr xmlns="http://schemas.microsoft.com/office/spreadsheetml/2009/9/main" objectType="CheckBox" fmlaLink="$CA$30" lockText="1" noThreeD="1"/>
</file>

<file path=xl/ctrlProps/ctrlProp150.xml><?xml version="1.0" encoding="utf-8"?>
<formControlPr xmlns="http://schemas.microsoft.com/office/spreadsheetml/2009/9/main" objectType="CheckBox" fmlaLink="$BB$19" lockText="1" noThreeD="1"/>
</file>

<file path=xl/ctrlProps/ctrlProp151.xml><?xml version="1.0" encoding="utf-8"?>
<formControlPr xmlns="http://schemas.microsoft.com/office/spreadsheetml/2009/9/main" objectType="CheckBox" fmlaLink="$BB$20" lockText="1" noThreeD="1"/>
</file>

<file path=xl/ctrlProps/ctrlProp152.xml><?xml version="1.0" encoding="utf-8"?>
<formControlPr xmlns="http://schemas.microsoft.com/office/spreadsheetml/2009/9/main" objectType="CheckBox" fmlaLink="$BB$21" lockText="1" noThreeD="1"/>
</file>

<file path=xl/ctrlProps/ctrlProp153.xml><?xml version="1.0" encoding="utf-8"?>
<formControlPr xmlns="http://schemas.microsoft.com/office/spreadsheetml/2009/9/main" objectType="CheckBox" fmlaLink="$BB$22" lockText="1" noThreeD="1"/>
</file>

<file path=xl/ctrlProps/ctrlProp154.xml><?xml version="1.0" encoding="utf-8"?>
<formControlPr xmlns="http://schemas.microsoft.com/office/spreadsheetml/2009/9/main" objectType="CheckBox" fmlaLink="$BB$23" lockText="1" noThreeD="1"/>
</file>

<file path=xl/ctrlProps/ctrlProp155.xml><?xml version="1.0" encoding="utf-8"?>
<formControlPr xmlns="http://schemas.microsoft.com/office/spreadsheetml/2009/9/main" objectType="CheckBox" fmlaLink="$BB$25" lockText="1" noThreeD="1"/>
</file>

<file path=xl/ctrlProps/ctrlProp156.xml><?xml version="1.0" encoding="utf-8"?>
<formControlPr xmlns="http://schemas.microsoft.com/office/spreadsheetml/2009/9/main" objectType="CheckBox" fmlaLink="$BB$26" lockText="1" noThreeD="1"/>
</file>

<file path=xl/ctrlProps/ctrlProp157.xml><?xml version="1.0" encoding="utf-8"?>
<formControlPr xmlns="http://schemas.microsoft.com/office/spreadsheetml/2009/9/main" objectType="CheckBox" fmlaLink="$BB$27" lockText="1" noThreeD="1"/>
</file>

<file path=xl/ctrlProps/ctrlProp158.xml><?xml version="1.0" encoding="utf-8"?>
<formControlPr xmlns="http://schemas.microsoft.com/office/spreadsheetml/2009/9/main" objectType="CheckBox" fmlaLink="$BB$28" lockText="1" noThreeD="1"/>
</file>

<file path=xl/ctrlProps/ctrlProp159.xml><?xml version="1.0" encoding="utf-8"?>
<formControlPr xmlns="http://schemas.microsoft.com/office/spreadsheetml/2009/9/main" objectType="CheckBox" fmlaLink="$BB$29" lockText="1" noThreeD="1"/>
</file>

<file path=xl/ctrlProps/ctrlProp16.xml><?xml version="1.0" encoding="utf-8"?>
<formControlPr xmlns="http://schemas.microsoft.com/office/spreadsheetml/2009/9/main" objectType="CheckBox" fmlaLink="$CC$25" lockText="1" noThreeD="1"/>
</file>

<file path=xl/ctrlProps/ctrlProp160.xml><?xml version="1.0" encoding="utf-8"?>
<formControlPr xmlns="http://schemas.microsoft.com/office/spreadsheetml/2009/9/main" objectType="CheckBox" fmlaLink="$BB$30" lockText="1" noThreeD="1"/>
</file>

<file path=xl/ctrlProps/ctrlProp161.xml><?xml version="1.0" encoding="utf-8"?>
<formControlPr xmlns="http://schemas.microsoft.com/office/spreadsheetml/2009/9/main" objectType="CheckBox" fmlaLink="$BB$31" lockText="1" noThreeD="1"/>
</file>

<file path=xl/ctrlProps/ctrlProp162.xml><?xml version="1.0" encoding="utf-8"?>
<formControlPr xmlns="http://schemas.microsoft.com/office/spreadsheetml/2009/9/main" objectType="CheckBox" fmlaLink="$BB$32" lockText="1" noThreeD="1"/>
</file>

<file path=xl/ctrlProps/ctrlProp163.xml><?xml version="1.0" encoding="utf-8"?>
<formControlPr xmlns="http://schemas.microsoft.com/office/spreadsheetml/2009/9/main" objectType="CheckBox" fmlaLink="$BB$33" lockText="1" noThreeD="1"/>
</file>

<file path=xl/ctrlProps/ctrlProp164.xml><?xml version="1.0" encoding="utf-8"?>
<formControlPr xmlns="http://schemas.microsoft.com/office/spreadsheetml/2009/9/main" objectType="CheckBox" fmlaLink="$BB$35" lockText="1" noThreeD="1"/>
</file>

<file path=xl/ctrlProps/ctrlProp165.xml><?xml version="1.0" encoding="utf-8"?>
<formControlPr xmlns="http://schemas.microsoft.com/office/spreadsheetml/2009/9/main" objectType="CheckBox" fmlaLink="$BB$36" lockText="1" noThreeD="1"/>
</file>

<file path=xl/ctrlProps/ctrlProp166.xml><?xml version="1.0" encoding="utf-8"?>
<formControlPr xmlns="http://schemas.microsoft.com/office/spreadsheetml/2009/9/main" objectType="CheckBox" fmlaLink="$BB$37" lockText="1" noThreeD="1"/>
</file>

<file path=xl/ctrlProps/ctrlProp167.xml><?xml version="1.0" encoding="utf-8"?>
<formControlPr xmlns="http://schemas.microsoft.com/office/spreadsheetml/2009/9/main" objectType="CheckBox" fmlaLink="$BB$38" lockText="1" noThreeD="1"/>
</file>

<file path=xl/ctrlProps/ctrlProp168.xml><?xml version="1.0" encoding="utf-8"?>
<formControlPr xmlns="http://schemas.microsoft.com/office/spreadsheetml/2009/9/main" objectType="CheckBox" fmlaLink="$BB$39" lockText="1" noThreeD="1"/>
</file>

<file path=xl/ctrlProps/ctrlProp169.xml><?xml version="1.0" encoding="utf-8"?>
<formControlPr xmlns="http://schemas.microsoft.com/office/spreadsheetml/2009/9/main" objectType="CheckBox" fmlaLink="$BB$40" lockText="1" noThreeD="1"/>
</file>

<file path=xl/ctrlProps/ctrlProp17.xml><?xml version="1.0" encoding="utf-8"?>
<formControlPr xmlns="http://schemas.microsoft.com/office/spreadsheetml/2009/9/main" objectType="CheckBox" fmlaLink="$CC$33" lockText="1" noThreeD="1"/>
</file>

<file path=xl/ctrlProps/ctrlProp170.xml><?xml version="1.0" encoding="utf-8"?>
<formControlPr xmlns="http://schemas.microsoft.com/office/spreadsheetml/2009/9/main" objectType="CheckBox" fmlaLink="$BB$41" lockText="1" noThreeD="1"/>
</file>

<file path=xl/ctrlProps/ctrlProp171.xml><?xml version="1.0" encoding="utf-8"?>
<formControlPr xmlns="http://schemas.microsoft.com/office/spreadsheetml/2009/9/main" objectType="CheckBox" fmlaLink="$BB$43" lockText="1" noThreeD="1"/>
</file>

<file path=xl/ctrlProps/ctrlProp172.xml><?xml version="1.0" encoding="utf-8"?>
<formControlPr xmlns="http://schemas.microsoft.com/office/spreadsheetml/2009/9/main" objectType="CheckBox" fmlaLink="$BB$44" lockText="1" noThreeD="1"/>
</file>

<file path=xl/ctrlProps/ctrlProp173.xml><?xml version="1.0" encoding="utf-8"?>
<formControlPr xmlns="http://schemas.microsoft.com/office/spreadsheetml/2009/9/main" objectType="CheckBox" fmlaLink="$BB$45" lockText="1" noThreeD="1"/>
</file>

<file path=xl/ctrlProps/ctrlProp174.xml><?xml version="1.0" encoding="utf-8"?>
<formControlPr xmlns="http://schemas.microsoft.com/office/spreadsheetml/2009/9/main" objectType="CheckBox" fmlaLink="$BB$46" lockText="1" noThreeD="1"/>
</file>

<file path=xl/ctrlProps/ctrlProp175.xml><?xml version="1.0" encoding="utf-8"?>
<formControlPr xmlns="http://schemas.microsoft.com/office/spreadsheetml/2009/9/main" objectType="CheckBox" fmlaLink="$BB$47" lockText="1" noThreeD="1"/>
</file>

<file path=xl/ctrlProps/ctrlProp176.xml><?xml version="1.0" encoding="utf-8"?>
<formControlPr xmlns="http://schemas.microsoft.com/office/spreadsheetml/2009/9/main" objectType="CheckBox" fmlaLink="$BB$48" lockText="1" noThreeD="1"/>
</file>

<file path=xl/ctrlProps/ctrlProp177.xml><?xml version="1.0" encoding="utf-8"?>
<formControlPr xmlns="http://schemas.microsoft.com/office/spreadsheetml/2009/9/main" objectType="CheckBox" fmlaLink="$BB$49" lockText="1" noThreeD="1"/>
</file>

<file path=xl/ctrlProps/ctrlProp178.xml><?xml version="1.0" encoding="utf-8"?>
<formControlPr xmlns="http://schemas.microsoft.com/office/spreadsheetml/2009/9/main" objectType="CheckBox" fmlaLink="$BB$50" lockText="1" noThreeD="1"/>
</file>

<file path=xl/ctrlProps/ctrlProp179.xml><?xml version="1.0" encoding="utf-8"?>
<formControlPr xmlns="http://schemas.microsoft.com/office/spreadsheetml/2009/9/main" objectType="CheckBox" fmlaLink="$BB$52" lockText="1" noThreeD="1"/>
</file>

<file path=xl/ctrlProps/ctrlProp18.xml><?xml version="1.0" encoding="utf-8"?>
<formControlPr xmlns="http://schemas.microsoft.com/office/spreadsheetml/2009/9/main" objectType="CheckBox" fmlaLink="$CC$34" lockText="1" noThreeD="1"/>
</file>

<file path=xl/ctrlProps/ctrlProp180.xml><?xml version="1.0" encoding="utf-8"?>
<formControlPr xmlns="http://schemas.microsoft.com/office/spreadsheetml/2009/9/main" objectType="CheckBox" fmlaLink="$BO$13" lockText="1" noThreeD="1"/>
</file>

<file path=xl/ctrlProps/ctrlProp181.xml><?xml version="1.0" encoding="utf-8"?>
<formControlPr xmlns="http://schemas.microsoft.com/office/spreadsheetml/2009/9/main" objectType="CheckBox" fmlaLink="$BY$13" lockText="1" noThreeD="1"/>
</file>

<file path=xl/ctrlProps/ctrlProp182.xml><?xml version="1.0" encoding="utf-8"?>
<formControlPr xmlns="http://schemas.microsoft.com/office/spreadsheetml/2009/9/main" objectType="CheckBox" fmlaLink="$BB$4" lockText="1" noThreeD="1"/>
</file>

<file path=xl/ctrlProps/ctrlProp183.xml><?xml version="1.0" encoding="utf-8"?>
<formControlPr xmlns="http://schemas.microsoft.com/office/spreadsheetml/2009/9/main" objectType="CheckBox" fmlaLink="$BB$5" lockText="1" noThreeD="1"/>
</file>

<file path=xl/ctrlProps/ctrlProp184.xml><?xml version="1.0" encoding="utf-8"?>
<formControlPr xmlns="http://schemas.microsoft.com/office/spreadsheetml/2009/9/main" objectType="CheckBox" fmlaLink="$BB$6" lockText="1" noThreeD="1"/>
</file>

<file path=xl/ctrlProps/ctrlProp185.xml><?xml version="1.0" encoding="utf-8"?>
<formControlPr xmlns="http://schemas.microsoft.com/office/spreadsheetml/2009/9/main" objectType="CheckBox" fmlaLink="$BB$7" lockText="1" noThreeD="1"/>
</file>

<file path=xl/ctrlProps/ctrlProp186.xml><?xml version="1.0" encoding="utf-8"?>
<formControlPr xmlns="http://schemas.microsoft.com/office/spreadsheetml/2009/9/main" objectType="CheckBox" fmlaLink="$BB$9" lockText="1" noThreeD="1"/>
</file>

<file path=xl/ctrlProps/ctrlProp187.xml><?xml version="1.0" encoding="utf-8"?>
<formControlPr xmlns="http://schemas.microsoft.com/office/spreadsheetml/2009/9/main" objectType="CheckBox" fmlaLink="$BB$10" lockText="1" noThreeD="1"/>
</file>

<file path=xl/ctrlProps/ctrlProp188.xml><?xml version="1.0" encoding="utf-8"?>
<formControlPr xmlns="http://schemas.microsoft.com/office/spreadsheetml/2009/9/main" objectType="CheckBox" fmlaLink="$BB$12" lockText="1" noThreeD="1"/>
</file>

<file path=xl/ctrlProps/ctrlProp189.xml><?xml version="1.0" encoding="utf-8"?>
<formControlPr xmlns="http://schemas.microsoft.com/office/spreadsheetml/2009/9/main" objectType="CheckBox" fmlaLink="$BB$14" lockText="1" noThreeD="1"/>
</file>

<file path=xl/ctrlProps/ctrlProp19.xml><?xml version="1.0" encoding="utf-8"?>
<formControlPr xmlns="http://schemas.microsoft.com/office/spreadsheetml/2009/9/main" objectType="CheckBox" fmlaLink="$CC$35" lockText="1" noThreeD="1"/>
</file>

<file path=xl/ctrlProps/ctrlProp190.xml><?xml version="1.0" encoding="utf-8"?>
<formControlPr xmlns="http://schemas.microsoft.com/office/spreadsheetml/2009/9/main" objectType="CheckBox" fmlaLink="$BB$15" lockText="1" noThreeD="1"/>
</file>

<file path=xl/ctrlProps/ctrlProp191.xml><?xml version="1.0" encoding="utf-8"?>
<formControlPr xmlns="http://schemas.microsoft.com/office/spreadsheetml/2009/9/main" objectType="CheckBox" fmlaLink="$BB$16" lockText="1" noThreeD="1"/>
</file>

<file path=xl/ctrlProps/ctrlProp192.xml><?xml version="1.0" encoding="utf-8"?>
<formControlPr xmlns="http://schemas.microsoft.com/office/spreadsheetml/2009/9/main" objectType="CheckBox" fmlaLink="$BB$18" lockText="1" noThreeD="1"/>
</file>

<file path=xl/ctrlProps/ctrlProp193.xml><?xml version="1.0" encoding="utf-8"?>
<formControlPr xmlns="http://schemas.microsoft.com/office/spreadsheetml/2009/9/main" objectType="CheckBox" fmlaLink="$BB$4" lockText="1" noThreeD="1"/>
</file>

<file path=xl/ctrlProps/ctrlProp194.xml><?xml version="1.0" encoding="utf-8"?>
<formControlPr xmlns="http://schemas.microsoft.com/office/spreadsheetml/2009/9/main" objectType="CheckBox" fmlaLink="$BB$5" lockText="1" noThreeD="1"/>
</file>

<file path=xl/ctrlProps/ctrlProp195.xml><?xml version="1.0" encoding="utf-8"?>
<formControlPr xmlns="http://schemas.microsoft.com/office/spreadsheetml/2009/9/main" objectType="CheckBox" fmlaLink="$BB$6" lockText="1" noThreeD="1"/>
</file>

<file path=xl/ctrlProps/ctrlProp196.xml><?xml version="1.0" encoding="utf-8"?>
<formControlPr xmlns="http://schemas.microsoft.com/office/spreadsheetml/2009/9/main" objectType="CheckBox" fmlaLink="$BB$7" lockText="1" noThreeD="1"/>
</file>

<file path=xl/ctrlProps/ctrlProp197.xml><?xml version="1.0" encoding="utf-8"?>
<formControlPr xmlns="http://schemas.microsoft.com/office/spreadsheetml/2009/9/main" objectType="CheckBox" fmlaLink="$BB$9" lockText="1" noThreeD="1"/>
</file>

<file path=xl/ctrlProps/ctrlProp198.xml><?xml version="1.0" encoding="utf-8"?>
<formControlPr xmlns="http://schemas.microsoft.com/office/spreadsheetml/2009/9/main" objectType="CheckBox" fmlaLink="$BB$10" lockText="1" noThreeD="1"/>
</file>

<file path=xl/ctrlProps/ctrlProp199.xml><?xml version="1.0" encoding="utf-8"?>
<formControlPr xmlns="http://schemas.microsoft.com/office/spreadsheetml/2009/9/main" objectType="CheckBox" fmlaLink="$BB$12"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00.xml><?xml version="1.0" encoding="utf-8"?>
<formControlPr xmlns="http://schemas.microsoft.com/office/spreadsheetml/2009/9/main" objectType="CheckBox" fmlaLink="$BB$13" lockText="1" noThreeD="1"/>
</file>

<file path=xl/ctrlProps/ctrlProp201.xml><?xml version="1.0" encoding="utf-8"?>
<formControlPr xmlns="http://schemas.microsoft.com/office/spreadsheetml/2009/9/main" objectType="CheckBox" fmlaLink="$BB$15" lockText="1" noThreeD="1"/>
</file>

<file path=xl/ctrlProps/ctrlProp202.xml><?xml version="1.0" encoding="utf-8"?>
<formControlPr xmlns="http://schemas.microsoft.com/office/spreadsheetml/2009/9/main" objectType="CheckBox" fmlaLink="$BB$16" lockText="1" noThreeD="1"/>
</file>

<file path=xl/ctrlProps/ctrlProp203.xml><?xml version="1.0" encoding="utf-8"?>
<formControlPr xmlns="http://schemas.microsoft.com/office/spreadsheetml/2009/9/main" objectType="CheckBox" fmlaLink="$BB$17" lockText="1" noThreeD="1"/>
</file>

<file path=xl/ctrlProps/ctrlProp204.xml><?xml version="1.0" encoding="utf-8"?>
<formControlPr xmlns="http://schemas.microsoft.com/office/spreadsheetml/2009/9/main" objectType="CheckBox" fmlaLink="$BB$18" lockText="1" noThreeD="1"/>
</file>

<file path=xl/ctrlProps/ctrlProp205.xml><?xml version="1.0" encoding="utf-8"?>
<formControlPr xmlns="http://schemas.microsoft.com/office/spreadsheetml/2009/9/main" objectType="CheckBox" fmlaLink="$BB$19" lockText="1" noThreeD="1"/>
</file>

<file path=xl/ctrlProps/ctrlProp206.xml><?xml version="1.0" encoding="utf-8"?>
<formControlPr xmlns="http://schemas.microsoft.com/office/spreadsheetml/2009/9/main" objectType="CheckBox" fmlaLink="$BB$20" lockText="1" noThreeD="1"/>
</file>

<file path=xl/ctrlProps/ctrlProp207.xml><?xml version="1.0" encoding="utf-8"?>
<formControlPr xmlns="http://schemas.microsoft.com/office/spreadsheetml/2009/9/main" objectType="CheckBox" fmlaLink="$BB$21" lockText="1" noThreeD="1"/>
</file>

<file path=xl/ctrlProps/ctrlProp208.xml><?xml version="1.0" encoding="utf-8"?>
<formControlPr xmlns="http://schemas.microsoft.com/office/spreadsheetml/2009/9/main" objectType="CheckBox" fmlaLink="$BB$23" lockText="1" noThreeD="1"/>
</file>

<file path=xl/ctrlProps/ctrlProp209.xml><?xml version="1.0" encoding="utf-8"?>
<formControlPr xmlns="http://schemas.microsoft.com/office/spreadsheetml/2009/9/main" objectType="CheckBox" fmlaLink="$BB$24" lockText="1" noThreeD="1"/>
</file>

<file path=xl/ctrlProps/ctrlProp21.xml><?xml version="1.0" encoding="utf-8"?>
<formControlPr xmlns="http://schemas.microsoft.com/office/spreadsheetml/2009/9/main" objectType="CheckBox" fmlaLink="$CC$37" lockText="1" noThreeD="1"/>
</file>

<file path=xl/ctrlProps/ctrlProp210.xml><?xml version="1.0" encoding="utf-8"?>
<formControlPr xmlns="http://schemas.microsoft.com/office/spreadsheetml/2009/9/main" objectType="CheckBox" fmlaLink="$BB$25" lockText="1" noThreeD="1"/>
</file>

<file path=xl/ctrlProps/ctrlProp211.xml><?xml version="1.0" encoding="utf-8"?>
<formControlPr xmlns="http://schemas.microsoft.com/office/spreadsheetml/2009/9/main" objectType="CheckBox" fmlaLink="$BB$27" lockText="1" noThreeD="1"/>
</file>

<file path=xl/ctrlProps/ctrlProp212.xml><?xml version="1.0" encoding="utf-8"?>
<formControlPr xmlns="http://schemas.microsoft.com/office/spreadsheetml/2009/9/main" objectType="CheckBox" fmlaLink="$BB$4" lockText="1" noThreeD="1"/>
</file>

<file path=xl/ctrlProps/ctrlProp213.xml><?xml version="1.0" encoding="utf-8"?>
<formControlPr xmlns="http://schemas.microsoft.com/office/spreadsheetml/2009/9/main" objectType="CheckBox" fmlaLink="$BB$5" lockText="1" noThreeD="1"/>
</file>

<file path=xl/ctrlProps/ctrlProp214.xml><?xml version="1.0" encoding="utf-8"?>
<formControlPr xmlns="http://schemas.microsoft.com/office/spreadsheetml/2009/9/main" objectType="CheckBox" fmlaLink="$BB$6" lockText="1" noThreeD="1"/>
</file>

<file path=xl/ctrlProps/ctrlProp215.xml><?xml version="1.0" encoding="utf-8"?>
<formControlPr xmlns="http://schemas.microsoft.com/office/spreadsheetml/2009/9/main" objectType="CheckBox" fmlaLink="$BB$7" lockText="1" noThreeD="1"/>
</file>

<file path=xl/ctrlProps/ctrlProp216.xml><?xml version="1.0" encoding="utf-8"?>
<formControlPr xmlns="http://schemas.microsoft.com/office/spreadsheetml/2009/9/main" objectType="CheckBox" fmlaLink="$BB$8" lockText="1" noThreeD="1"/>
</file>

<file path=xl/ctrlProps/ctrlProp217.xml><?xml version="1.0" encoding="utf-8"?>
<formControlPr xmlns="http://schemas.microsoft.com/office/spreadsheetml/2009/9/main" objectType="CheckBox" fmlaLink="$BB$9" lockText="1" noThreeD="1"/>
</file>

<file path=xl/ctrlProps/ctrlProp218.xml><?xml version="1.0" encoding="utf-8"?>
<formControlPr xmlns="http://schemas.microsoft.com/office/spreadsheetml/2009/9/main" objectType="CheckBox" fmlaLink="$BB$10" lockText="1" noThreeD="1"/>
</file>

<file path=xl/ctrlProps/ctrlProp219.xml><?xml version="1.0" encoding="utf-8"?>
<formControlPr xmlns="http://schemas.microsoft.com/office/spreadsheetml/2009/9/main" objectType="CheckBox" fmlaLink="$BB$12" lockText="1" noThreeD="1"/>
</file>

<file path=xl/ctrlProps/ctrlProp22.xml><?xml version="1.0" encoding="utf-8"?>
<formControlPr xmlns="http://schemas.microsoft.com/office/spreadsheetml/2009/9/main" objectType="CheckBox" fmlaLink="$BJ$42" lockText="1" noThreeD="1"/>
</file>

<file path=xl/ctrlProps/ctrlProp220.xml><?xml version="1.0" encoding="utf-8"?>
<formControlPr xmlns="http://schemas.microsoft.com/office/spreadsheetml/2009/9/main" objectType="CheckBox" fmlaLink="$BB$13" lockText="1" noThreeD="1"/>
</file>

<file path=xl/ctrlProps/ctrlProp221.xml><?xml version="1.0" encoding="utf-8"?>
<formControlPr xmlns="http://schemas.microsoft.com/office/spreadsheetml/2009/9/main" objectType="CheckBox" fmlaLink="$BB$15" lockText="1" noThreeD="1"/>
</file>

<file path=xl/ctrlProps/ctrlProp222.xml><?xml version="1.0" encoding="utf-8"?>
<formControlPr xmlns="http://schemas.microsoft.com/office/spreadsheetml/2009/9/main" objectType="CheckBox" fmlaLink="$BB$16" lockText="1" noThreeD="1"/>
</file>

<file path=xl/ctrlProps/ctrlProp223.xml><?xml version="1.0" encoding="utf-8"?>
<formControlPr xmlns="http://schemas.microsoft.com/office/spreadsheetml/2009/9/main" objectType="CheckBox" fmlaLink="$BB$18" lockText="1" noThreeD="1"/>
</file>

<file path=xl/ctrlProps/ctrlProp224.xml><?xml version="1.0" encoding="utf-8"?>
<formControlPr xmlns="http://schemas.microsoft.com/office/spreadsheetml/2009/9/main" objectType="CheckBox" fmlaLink="$BB$19" lockText="1" noThreeD="1"/>
</file>

<file path=xl/ctrlProps/ctrlProp225.xml><?xml version="1.0" encoding="utf-8"?>
<formControlPr xmlns="http://schemas.microsoft.com/office/spreadsheetml/2009/9/main" objectType="CheckBox" fmlaLink="$BB$20" lockText="1" noThreeD="1"/>
</file>

<file path=xl/ctrlProps/ctrlProp226.xml><?xml version="1.0" encoding="utf-8"?>
<formControlPr xmlns="http://schemas.microsoft.com/office/spreadsheetml/2009/9/main" objectType="CheckBox" fmlaLink="$BB$21" lockText="1" noThreeD="1"/>
</file>

<file path=xl/ctrlProps/ctrlProp227.xml><?xml version="1.0" encoding="utf-8"?>
<formControlPr xmlns="http://schemas.microsoft.com/office/spreadsheetml/2009/9/main" objectType="CheckBox" fmlaLink="$BB$22" lockText="1" noThreeD="1"/>
</file>

<file path=xl/ctrlProps/ctrlProp228.xml><?xml version="1.0" encoding="utf-8"?>
<formControlPr xmlns="http://schemas.microsoft.com/office/spreadsheetml/2009/9/main" objectType="CheckBox" fmlaLink="$BB$23" lockText="1" noThreeD="1"/>
</file>

<file path=xl/ctrlProps/ctrlProp229.xml><?xml version="1.0" encoding="utf-8"?>
<formControlPr xmlns="http://schemas.microsoft.com/office/spreadsheetml/2009/9/main" objectType="CheckBox" fmlaLink="$BB$24" lockText="1" noThreeD="1"/>
</file>

<file path=xl/ctrlProps/ctrlProp23.xml><?xml version="1.0" encoding="utf-8"?>
<formControlPr xmlns="http://schemas.microsoft.com/office/spreadsheetml/2009/9/main" objectType="CheckBox" fmlaLink="$BJ$43" lockText="1" noThreeD="1"/>
</file>

<file path=xl/ctrlProps/ctrlProp230.xml><?xml version="1.0" encoding="utf-8"?>
<formControlPr xmlns="http://schemas.microsoft.com/office/spreadsheetml/2009/9/main" objectType="CheckBox" fmlaLink="$BB$26" lockText="1" noThreeD="1"/>
</file>

<file path=xl/ctrlProps/ctrlProp231.xml><?xml version="1.0" encoding="utf-8"?>
<formControlPr xmlns="http://schemas.microsoft.com/office/spreadsheetml/2009/9/main" objectType="CheckBox" fmlaLink="$BB$27" lockText="1" noThreeD="1"/>
</file>

<file path=xl/ctrlProps/ctrlProp232.xml><?xml version="1.0" encoding="utf-8"?>
<formControlPr xmlns="http://schemas.microsoft.com/office/spreadsheetml/2009/9/main" objectType="CheckBox" fmlaLink="$BB$29"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4" lockText="1" noThreeD="1"/>
</file>

<file path=xl/ctrlProps/ctrlProp42.xml><?xml version="1.0" encoding="utf-8"?>
<formControlPr xmlns="http://schemas.microsoft.com/office/spreadsheetml/2009/9/main" objectType="CheckBox" fmlaLink="$BB$5" lockText="1" noThreeD="1"/>
</file>

<file path=xl/ctrlProps/ctrlProp43.xml><?xml version="1.0" encoding="utf-8"?>
<formControlPr xmlns="http://schemas.microsoft.com/office/spreadsheetml/2009/9/main" objectType="CheckBox" fmlaLink="$BB$6" lockText="1" noThreeD="1"/>
</file>

<file path=xl/ctrlProps/ctrlProp44.xml><?xml version="1.0" encoding="utf-8"?>
<formControlPr xmlns="http://schemas.microsoft.com/office/spreadsheetml/2009/9/main" objectType="CheckBox" fmlaLink="$BB$7" lockText="1" noThreeD="1"/>
</file>

<file path=xl/ctrlProps/ctrlProp45.xml><?xml version="1.0" encoding="utf-8"?>
<formControlPr xmlns="http://schemas.microsoft.com/office/spreadsheetml/2009/9/main" objectType="CheckBox" fmlaLink="$BB$8" lockText="1" noThreeD="1"/>
</file>

<file path=xl/ctrlProps/ctrlProp46.xml><?xml version="1.0" encoding="utf-8"?>
<formControlPr xmlns="http://schemas.microsoft.com/office/spreadsheetml/2009/9/main" objectType="CheckBox" fmlaLink="$BB$9" lockText="1" noThreeD="1"/>
</file>

<file path=xl/ctrlProps/ctrlProp47.xml><?xml version="1.0" encoding="utf-8"?>
<formControlPr xmlns="http://schemas.microsoft.com/office/spreadsheetml/2009/9/main" objectType="CheckBox" fmlaLink="$BB$10" lockText="1" noThreeD="1"/>
</file>

<file path=xl/ctrlProps/ctrlProp48.xml><?xml version="1.0" encoding="utf-8"?>
<formControlPr xmlns="http://schemas.microsoft.com/office/spreadsheetml/2009/9/main" objectType="CheckBox" fmlaLink="$BB$12" lockText="1" noThreeD="1"/>
</file>

<file path=xl/ctrlProps/ctrlProp49.xml><?xml version="1.0" encoding="utf-8"?>
<formControlPr xmlns="http://schemas.microsoft.com/office/spreadsheetml/2009/9/main" objectType="CheckBox" fmlaLink="$BB$13"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B$15" lockText="1" noThreeD="1"/>
</file>

<file path=xl/ctrlProps/ctrlProp51.xml><?xml version="1.0" encoding="utf-8"?>
<formControlPr xmlns="http://schemas.microsoft.com/office/spreadsheetml/2009/9/main" objectType="CheckBox" fmlaLink="$BB$16" lockText="1" noThreeD="1"/>
</file>

<file path=xl/ctrlProps/ctrlProp52.xml><?xml version="1.0" encoding="utf-8"?>
<formControlPr xmlns="http://schemas.microsoft.com/office/spreadsheetml/2009/9/main" objectType="CheckBox" fmlaLink="$BB$18" lockText="1" noThreeD="1"/>
</file>

<file path=xl/ctrlProps/ctrlProp53.xml><?xml version="1.0" encoding="utf-8"?>
<formControlPr xmlns="http://schemas.microsoft.com/office/spreadsheetml/2009/9/main" objectType="CheckBox" fmlaLink="$BB$19" lockText="1" noThreeD="1"/>
</file>

<file path=xl/ctrlProps/ctrlProp54.xml><?xml version="1.0" encoding="utf-8"?>
<formControlPr xmlns="http://schemas.microsoft.com/office/spreadsheetml/2009/9/main" objectType="CheckBox" fmlaLink="$BB$20" lockText="1" noThreeD="1"/>
</file>

<file path=xl/ctrlProps/ctrlProp55.xml><?xml version="1.0" encoding="utf-8"?>
<formControlPr xmlns="http://schemas.microsoft.com/office/spreadsheetml/2009/9/main" objectType="CheckBox" fmlaLink="$BB$21" lockText="1" noThreeD="1"/>
</file>

<file path=xl/ctrlProps/ctrlProp56.xml><?xml version="1.0" encoding="utf-8"?>
<formControlPr xmlns="http://schemas.microsoft.com/office/spreadsheetml/2009/9/main" objectType="CheckBox" fmlaLink="$BB$22" lockText="1" noThreeD="1"/>
</file>

<file path=xl/ctrlProps/ctrlProp57.xml><?xml version="1.0" encoding="utf-8"?>
<formControlPr xmlns="http://schemas.microsoft.com/office/spreadsheetml/2009/9/main" objectType="CheckBox" fmlaLink="$BB$23" lockText="1" noThreeD="1"/>
</file>

<file path=xl/ctrlProps/ctrlProp58.xml><?xml version="1.0" encoding="utf-8"?>
<formControlPr xmlns="http://schemas.microsoft.com/office/spreadsheetml/2009/9/main" objectType="CheckBox" fmlaLink="$BB$24" lockText="1" noThreeD="1"/>
</file>

<file path=xl/ctrlProps/ctrlProp59.xml><?xml version="1.0" encoding="utf-8"?>
<formControlPr xmlns="http://schemas.microsoft.com/office/spreadsheetml/2009/9/main" objectType="CheckBox" fmlaLink="$BB$26"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CheckBox" fmlaLink="$BB$27" lockText="1" noThreeD="1"/>
</file>

<file path=xl/ctrlProps/ctrlProp61.xml><?xml version="1.0" encoding="utf-8"?>
<formControlPr xmlns="http://schemas.microsoft.com/office/spreadsheetml/2009/9/main" objectType="CheckBox" fmlaLink="$BB$29" lockText="1" noThreeD="1"/>
</file>

<file path=xl/ctrlProps/ctrlProp62.xml><?xml version="1.0" encoding="utf-8"?>
<formControlPr xmlns="http://schemas.microsoft.com/office/spreadsheetml/2009/9/main" objectType="CheckBox" fmlaLink="$BB$4" lockText="1" noThreeD="1"/>
</file>

<file path=xl/ctrlProps/ctrlProp63.xml><?xml version="1.0" encoding="utf-8"?>
<formControlPr xmlns="http://schemas.microsoft.com/office/spreadsheetml/2009/9/main" objectType="CheckBox" fmlaLink="$BB$5" lockText="1" noThreeD="1"/>
</file>

<file path=xl/ctrlProps/ctrlProp64.xml><?xml version="1.0" encoding="utf-8"?>
<formControlPr xmlns="http://schemas.microsoft.com/office/spreadsheetml/2009/9/main" objectType="CheckBox" fmlaLink="$BB$6" lockText="1" noThreeD="1"/>
</file>

<file path=xl/ctrlProps/ctrlProp65.xml><?xml version="1.0" encoding="utf-8"?>
<formControlPr xmlns="http://schemas.microsoft.com/office/spreadsheetml/2009/9/main" objectType="CheckBox" fmlaLink="$BB$7" lockText="1" noThreeD="1"/>
</file>

<file path=xl/ctrlProps/ctrlProp66.xml><?xml version="1.0" encoding="utf-8"?>
<formControlPr xmlns="http://schemas.microsoft.com/office/spreadsheetml/2009/9/main" objectType="CheckBox" fmlaLink="$BB$9" lockText="1" noThreeD="1"/>
</file>

<file path=xl/ctrlProps/ctrlProp67.xml><?xml version="1.0" encoding="utf-8"?>
<formControlPr xmlns="http://schemas.microsoft.com/office/spreadsheetml/2009/9/main" objectType="CheckBox" fmlaLink="$BB$10" lockText="1" noThreeD="1"/>
</file>

<file path=xl/ctrlProps/ctrlProp68.xml><?xml version="1.0" encoding="utf-8"?>
<formControlPr xmlns="http://schemas.microsoft.com/office/spreadsheetml/2009/9/main" objectType="CheckBox" fmlaLink="$BB$12" lockText="1" noThreeD="1"/>
</file>

<file path=xl/ctrlProps/ctrlProp69.xml><?xml version="1.0" encoding="utf-8"?>
<formControlPr xmlns="http://schemas.microsoft.com/office/spreadsheetml/2009/9/main" objectType="CheckBox" fmlaLink="$BB$13" lockText="1" noThreeD="1"/>
</file>

<file path=xl/ctrlProps/ctrlProp7.xml><?xml version="1.0" encoding="utf-8"?>
<formControlPr xmlns="http://schemas.microsoft.com/office/spreadsheetml/2009/9/main" objectType="CheckBox" fmlaLink="$BD$8" lockText="1" noThreeD="1"/>
</file>

<file path=xl/ctrlProps/ctrlProp70.xml><?xml version="1.0" encoding="utf-8"?>
<formControlPr xmlns="http://schemas.microsoft.com/office/spreadsheetml/2009/9/main" objectType="CheckBox" fmlaLink="$BB$15" lockText="1" noThreeD="1"/>
</file>

<file path=xl/ctrlProps/ctrlProp71.xml><?xml version="1.0" encoding="utf-8"?>
<formControlPr xmlns="http://schemas.microsoft.com/office/spreadsheetml/2009/9/main" objectType="CheckBox" fmlaLink="$BB$16" lockText="1" noThreeD="1"/>
</file>

<file path=xl/ctrlProps/ctrlProp72.xml><?xml version="1.0" encoding="utf-8"?>
<formControlPr xmlns="http://schemas.microsoft.com/office/spreadsheetml/2009/9/main" objectType="CheckBox" fmlaLink="$BB$17" lockText="1" noThreeD="1"/>
</file>

<file path=xl/ctrlProps/ctrlProp73.xml><?xml version="1.0" encoding="utf-8"?>
<formControlPr xmlns="http://schemas.microsoft.com/office/spreadsheetml/2009/9/main" objectType="CheckBox" fmlaLink="$BB$18" lockText="1" noThreeD="1"/>
</file>

<file path=xl/ctrlProps/ctrlProp74.xml><?xml version="1.0" encoding="utf-8"?>
<formControlPr xmlns="http://schemas.microsoft.com/office/spreadsheetml/2009/9/main" objectType="CheckBox" fmlaLink="$BB$19" lockText="1" noThreeD="1"/>
</file>

<file path=xl/ctrlProps/ctrlProp75.xml><?xml version="1.0" encoding="utf-8"?>
<formControlPr xmlns="http://schemas.microsoft.com/office/spreadsheetml/2009/9/main" objectType="CheckBox" fmlaLink="$BB$20" lockText="1" noThreeD="1"/>
</file>

<file path=xl/ctrlProps/ctrlProp76.xml><?xml version="1.0" encoding="utf-8"?>
<formControlPr xmlns="http://schemas.microsoft.com/office/spreadsheetml/2009/9/main" objectType="CheckBox" fmlaLink="$BB$21" lockText="1" noThreeD="1"/>
</file>

<file path=xl/ctrlProps/ctrlProp77.xml><?xml version="1.0" encoding="utf-8"?>
<formControlPr xmlns="http://schemas.microsoft.com/office/spreadsheetml/2009/9/main" objectType="CheckBox" fmlaLink="$BB$23" lockText="1" noThreeD="1"/>
</file>

<file path=xl/ctrlProps/ctrlProp78.xml><?xml version="1.0" encoding="utf-8"?>
<formControlPr xmlns="http://schemas.microsoft.com/office/spreadsheetml/2009/9/main" objectType="CheckBox" fmlaLink="$BB$24" lockText="1" noThreeD="1"/>
</file>

<file path=xl/ctrlProps/ctrlProp79.xml><?xml version="1.0" encoding="utf-8"?>
<formControlPr xmlns="http://schemas.microsoft.com/office/spreadsheetml/2009/9/main" objectType="CheckBox" fmlaLink="$BB$25" lockText="1" noThreeD="1"/>
</file>

<file path=xl/ctrlProps/ctrlProp8.xml><?xml version="1.0" encoding="utf-8"?>
<formControlPr xmlns="http://schemas.microsoft.com/office/spreadsheetml/2009/9/main" objectType="CheckBox" fmlaLink="$BN$26" lockText="1" noThreeD="1"/>
</file>

<file path=xl/ctrlProps/ctrlProp80.xml><?xml version="1.0" encoding="utf-8"?>
<formControlPr xmlns="http://schemas.microsoft.com/office/spreadsheetml/2009/9/main" objectType="CheckBox" fmlaLink="$BB$27" lockText="1" noThreeD="1"/>
</file>

<file path=xl/ctrlProps/ctrlProp81.xml><?xml version="1.0" encoding="utf-8"?>
<formControlPr xmlns="http://schemas.microsoft.com/office/spreadsheetml/2009/9/main" objectType="CheckBox" fmlaLink="$BB$4" lockText="1" noThreeD="1"/>
</file>

<file path=xl/ctrlProps/ctrlProp82.xml><?xml version="1.0" encoding="utf-8"?>
<formControlPr xmlns="http://schemas.microsoft.com/office/spreadsheetml/2009/9/main" objectType="CheckBox" fmlaLink="$BB$5" lockText="1" noThreeD="1"/>
</file>

<file path=xl/ctrlProps/ctrlProp83.xml><?xml version="1.0" encoding="utf-8"?>
<formControlPr xmlns="http://schemas.microsoft.com/office/spreadsheetml/2009/9/main" objectType="CheckBox" fmlaLink="$BB$6" lockText="1" noThreeD="1"/>
</file>

<file path=xl/ctrlProps/ctrlProp84.xml><?xml version="1.0" encoding="utf-8"?>
<formControlPr xmlns="http://schemas.microsoft.com/office/spreadsheetml/2009/9/main" objectType="CheckBox" fmlaLink="$BB$7" lockText="1" noThreeD="1"/>
</file>

<file path=xl/ctrlProps/ctrlProp85.xml><?xml version="1.0" encoding="utf-8"?>
<formControlPr xmlns="http://schemas.microsoft.com/office/spreadsheetml/2009/9/main" objectType="CheckBox" fmlaLink="$BB$9" lockText="1" noThreeD="1"/>
</file>

<file path=xl/ctrlProps/ctrlProp86.xml><?xml version="1.0" encoding="utf-8"?>
<formControlPr xmlns="http://schemas.microsoft.com/office/spreadsheetml/2009/9/main" objectType="CheckBox" fmlaLink="$BB$10" lockText="1" noThreeD="1"/>
</file>

<file path=xl/ctrlProps/ctrlProp87.xml><?xml version="1.0" encoding="utf-8"?>
<formControlPr xmlns="http://schemas.microsoft.com/office/spreadsheetml/2009/9/main" objectType="CheckBox" fmlaLink="$BB$12" lockText="1" noThreeD="1"/>
</file>

<file path=xl/ctrlProps/ctrlProp88.xml><?xml version="1.0" encoding="utf-8"?>
<formControlPr xmlns="http://schemas.microsoft.com/office/spreadsheetml/2009/9/main" objectType="CheckBox" fmlaLink="$BB$14" lockText="1" noThreeD="1"/>
</file>

<file path=xl/ctrlProps/ctrlProp89.xml><?xml version="1.0" encoding="utf-8"?>
<formControlPr xmlns="http://schemas.microsoft.com/office/spreadsheetml/2009/9/main" objectType="CheckBox" fmlaLink="$BB$15" lockText="1" noThreeD="1"/>
</file>

<file path=xl/ctrlProps/ctrlProp9.xml><?xml version="1.0" encoding="utf-8"?>
<formControlPr xmlns="http://schemas.microsoft.com/office/spreadsheetml/2009/9/main" objectType="CheckBox" fmlaLink="$BN$28" lockText="1" noThreeD="1"/>
</file>

<file path=xl/ctrlProps/ctrlProp90.xml><?xml version="1.0" encoding="utf-8"?>
<formControlPr xmlns="http://schemas.microsoft.com/office/spreadsheetml/2009/9/main" objectType="CheckBox" fmlaLink="$BB$16" lockText="1" noThreeD="1"/>
</file>

<file path=xl/ctrlProps/ctrlProp91.xml><?xml version="1.0" encoding="utf-8"?>
<formControlPr xmlns="http://schemas.microsoft.com/office/spreadsheetml/2009/9/main" objectType="CheckBox" fmlaLink="$BB$18" lockText="1" noThreeD="1"/>
</file>

<file path=xl/ctrlProps/ctrlProp92.xml><?xml version="1.0" encoding="utf-8"?>
<formControlPr xmlns="http://schemas.microsoft.com/office/spreadsheetml/2009/9/main" objectType="CheckBox" fmlaLink="$BB$4" lockText="1" noThreeD="1"/>
</file>

<file path=xl/ctrlProps/ctrlProp93.xml><?xml version="1.0" encoding="utf-8"?>
<formControlPr xmlns="http://schemas.microsoft.com/office/spreadsheetml/2009/9/main" objectType="CheckBox" fmlaLink="$BB$5" lockText="1" noThreeD="1"/>
</file>

<file path=xl/ctrlProps/ctrlProp94.xml><?xml version="1.0" encoding="utf-8"?>
<formControlPr xmlns="http://schemas.microsoft.com/office/spreadsheetml/2009/9/main" objectType="CheckBox" fmlaLink="$BB$6" lockText="1" noThreeD="1"/>
</file>

<file path=xl/ctrlProps/ctrlProp95.xml><?xml version="1.0" encoding="utf-8"?>
<formControlPr xmlns="http://schemas.microsoft.com/office/spreadsheetml/2009/9/main" objectType="CheckBox" fmlaLink="$BB$7" lockText="1" noThreeD="1"/>
</file>

<file path=xl/ctrlProps/ctrlProp96.xml><?xml version="1.0" encoding="utf-8"?>
<formControlPr xmlns="http://schemas.microsoft.com/office/spreadsheetml/2009/9/main" objectType="CheckBox" fmlaLink="$BB$8" lockText="1" noThreeD="1"/>
</file>

<file path=xl/ctrlProps/ctrlProp97.xml><?xml version="1.0" encoding="utf-8"?>
<formControlPr xmlns="http://schemas.microsoft.com/office/spreadsheetml/2009/9/main" objectType="CheckBox" fmlaLink="$BB$9" lockText="1" noThreeD="1"/>
</file>

<file path=xl/ctrlProps/ctrlProp98.xml><?xml version="1.0" encoding="utf-8"?>
<formControlPr xmlns="http://schemas.microsoft.com/office/spreadsheetml/2009/9/main" objectType="CheckBox" fmlaLink="$BB$10" lockText="1" noThreeD="1"/>
</file>

<file path=xl/ctrlProps/ctrlProp99.xml><?xml version="1.0" encoding="utf-8"?>
<formControlPr xmlns="http://schemas.microsoft.com/office/spreadsheetml/2009/9/main" objectType="CheckBox" fmlaLink="$BB$1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7694AA6A-F976-4F6D-81D0-B9FD9B3993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155649" name="Button 1" hidden="1">
              <a:extLst>
                <a:ext uri="{63B3BB69-23CF-44E3-9099-C40C66FF867C}">
                  <a14:compatExt spid="_x0000_s155649"/>
                </a:ext>
                <a:ext uri="{FF2B5EF4-FFF2-40B4-BE49-F238E27FC236}">
                  <a16:creationId xmlns:a16="http://schemas.microsoft.com/office/drawing/2014/main" id="{00000000-0008-0000-0000-00000160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155650" name="Button 2" hidden="1">
              <a:extLst>
                <a:ext uri="{63B3BB69-23CF-44E3-9099-C40C66FF867C}">
                  <a14:compatExt spid="_x0000_s155650"/>
                </a:ext>
                <a:ext uri="{FF2B5EF4-FFF2-40B4-BE49-F238E27FC236}">
                  <a16:creationId xmlns:a16="http://schemas.microsoft.com/office/drawing/2014/main" id="{00000000-0008-0000-0000-00000260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155651" name="Button 3" hidden="1">
              <a:extLst>
                <a:ext uri="{63B3BB69-23CF-44E3-9099-C40C66FF867C}">
                  <a14:compatExt spid="_x0000_s155651"/>
                </a:ext>
                <a:ext uri="{FF2B5EF4-FFF2-40B4-BE49-F238E27FC236}">
                  <a16:creationId xmlns:a16="http://schemas.microsoft.com/office/drawing/2014/main" id="{00000000-0008-0000-0000-00000360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155652" name="Button 4" hidden="1">
              <a:extLst>
                <a:ext uri="{63B3BB69-23CF-44E3-9099-C40C66FF867C}">
                  <a14:compatExt spid="_x0000_s155652"/>
                </a:ext>
                <a:ext uri="{FF2B5EF4-FFF2-40B4-BE49-F238E27FC236}">
                  <a16:creationId xmlns:a16="http://schemas.microsoft.com/office/drawing/2014/main" id="{00000000-0008-0000-0000-00000460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155653" name="Button 5" hidden="1">
              <a:extLst>
                <a:ext uri="{63B3BB69-23CF-44E3-9099-C40C66FF867C}">
                  <a14:compatExt spid="_x0000_s155653"/>
                </a:ext>
                <a:ext uri="{FF2B5EF4-FFF2-40B4-BE49-F238E27FC236}">
                  <a16:creationId xmlns:a16="http://schemas.microsoft.com/office/drawing/2014/main" id="{00000000-0008-0000-0000-00000560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155654" name="Button 6" hidden="1">
              <a:extLst>
                <a:ext uri="{63B3BB69-23CF-44E3-9099-C40C66FF867C}">
                  <a14:compatExt spid="_x0000_s155654"/>
                </a:ext>
                <a:ext uri="{FF2B5EF4-FFF2-40B4-BE49-F238E27FC236}">
                  <a16:creationId xmlns:a16="http://schemas.microsoft.com/office/drawing/2014/main" id="{00000000-0008-0000-0000-00000660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155655" name="Check Box 7" hidden="1">
              <a:extLst>
                <a:ext uri="{63B3BB69-23CF-44E3-9099-C40C66FF867C}">
                  <a14:compatExt spid="_x0000_s155655"/>
                </a:ext>
                <a:ext uri="{FF2B5EF4-FFF2-40B4-BE49-F238E27FC236}">
                  <a16:creationId xmlns:a16="http://schemas.microsoft.com/office/drawing/2014/main" id="{00000000-0008-0000-0000-000007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155656" name="Check Box 8" hidden="1">
              <a:extLst>
                <a:ext uri="{63B3BB69-23CF-44E3-9099-C40C66FF867C}">
                  <a14:compatExt spid="_x0000_s155656"/>
                </a:ext>
                <a:ext uri="{FF2B5EF4-FFF2-40B4-BE49-F238E27FC236}">
                  <a16:creationId xmlns:a16="http://schemas.microsoft.com/office/drawing/2014/main" id="{00000000-0008-0000-0000-000008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155657" name="Check Box 9" hidden="1">
              <a:extLst>
                <a:ext uri="{63B3BB69-23CF-44E3-9099-C40C66FF867C}">
                  <a14:compatExt spid="_x0000_s155657"/>
                </a:ext>
                <a:ext uri="{FF2B5EF4-FFF2-40B4-BE49-F238E27FC236}">
                  <a16:creationId xmlns:a16="http://schemas.microsoft.com/office/drawing/2014/main" id="{00000000-0008-0000-0000-000009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155658" name="Check Box 10" hidden="1">
              <a:extLst>
                <a:ext uri="{63B3BB69-23CF-44E3-9099-C40C66FF867C}">
                  <a14:compatExt spid="_x0000_s155658"/>
                </a:ext>
                <a:ext uri="{FF2B5EF4-FFF2-40B4-BE49-F238E27FC236}">
                  <a16:creationId xmlns:a16="http://schemas.microsoft.com/office/drawing/2014/main" id="{00000000-0008-0000-0000-00000A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155659" name="Check Box 11" hidden="1">
              <a:extLst>
                <a:ext uri="{63B3BB69-23CF-44E3-9099-C40C66FF867C}">
                  <a14:compatExt spid="_x0000_s155659"/>
                </a:ext>
                <a:ext uri="{FF2B5EF4-FFF2-40B4-BE49-F238E27FC236}">
                  <a16:creationId xmlns:a16="http://schemas.microsoft.com/office/drawing/2014/main" id="{00000000-0008-0000-0000-00000B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155660" name="Check Box 12" hidden="1">
              <a:extLst>
                <a:ext uri="{63B3BB69-23CF-44E3-9099-C40C66FF867C}">
                  <a14:compatExt spid="_x0000_s155660"/>
                </a:ext>
                <a:ext uri="{FF2B5EF4-FFF2-40B4-BE49-F238E27FC236}">
                  <a16:creationId xmlns:a16="http://schemas.microsoft.com/office/drawing/2014/main" id="{00000000-0008-0000-0000-00000C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155661" name="Check Box 13" hidden="1">
              <a:extLst>
                <a:ext uri="{63B3BB69-23CF-44E3-9099-C40C66FF867C}">
                  <a14:compatExt spid="_x0000_s155661"/>
                </a:ext>
                <a:ext uri="{FF2B5EF4-FFF2-40B4-BE49-F238E27FC236}">
                  <a16:creationId xmlns:a16="http://schemas.microsoft.com/office/drawing/2014/main" id="{00000000-0008-0000-0000-00000D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155662" name="Check Box 14" hidden="1">
              <a:extLst>
                <a:ext uri="{63B3BB69-23CF-44E3-9099-C40C66FF867C}">
                  <a14:compatExt spid="_x0000_s155662"/>
                </a:ext>
                <a:ext uri="{FF2B5EF4-FFF2-40B4-BE49-F238E27FC236}">
                  <a16:creationId xmlns:a16="http://schemas.microsoft.com/office/drawing/2014/main" id="{00000000-0008-0000-0000-00000E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155663" name="Check Box 15" hidden="1">
              <a:extLst>
                <a:ext uri="{63B3BB69-23CF-44E3-9099-C40C66FF867C}">
                  <a14:compatExt spid="_x0000_s155663"/>
                </a:ext>
                <a:ext uri="{FF2B5EF4-FFF2-40B4-BE49-F238E27FC236}">
                  <a16:creationId xmlns:a16="http://schemas.microsoft.com/office/drawing/2014/main" id="{00000000-0008-0000-0000-00000F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155664" name="Check Box 16" hidden="1">
              <a:extLst>
                <a:ext uri="{63B3BB69-23CF-44E3-9099-C40C66FF867C}">
                  <a14:compatExt spid="_x0000_s155664"/>
                </a:ext>
                <a:ext uri="{FF2B5EF4-FFF2-40B4-BE49-F238E27FC236}">
                  <a16:creationId xmlns:a16="http://schemas.microsoft.com/office/drawing/2014/main" id="{00000000-0008-0000-0000-000010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155665" name="Check Box 17" hidden="1">
              <a:extLst>
                <a:ext uri="{63B3BB69-23CF-44E3-9099-C40C66FF867C}">
                  <a14:compatExt spid="_x0000_s155665"/>
                </a:ext>
                <a:ext uri="{FF2B5EF4-FFF2-40B4-BE49-F238E27FC236}">
                  <a16:creationId xmlns:a16="http://schemas.microsoft.com/office/drawing/2014/main" id="{00000000-0008-0000-0000-000011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155666" name="Check Box 18" hidden="1">
              <a:extLst>
                <a:ext uri="{63B3BB69-23CF-44E3-9099-C40C66FF867C}">
                  <a14:compatExt spid="_x0000_s155666"/>
                </a:ext>
                <a:ext uri="{FF2B5EF4-FFF2-40B4-BE49-F238E27FC236}">
                  <a16:creationId xmlns:a16="http://schemas.microsoft.com/office/drawing/2014/main" id="{00000000-0008-0000-0000-000012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155667" name="Check Box 19" hidden="1">
              <a:extLst>
                <a:ext uri="{63B3BB69-23CF-44E3-9099-C40C66FF867C}">
                  <a14:compatExt spid="_x0000_s155667"/>
                </a:ext>
                <a:ext uri="{FF2B5EF4-FFF2-40B4-BE49-F238E27FC236}">
                  <a16:creationId xmlns:a16="http://schemas.microsoft.com/office/drawing/2014/main" id="{00000000-0008-0000-0000-000013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155668" name="Check Box 20" hidden="1">
              <a:extLst>
                <a:ext uri="{63B3BB69-23CF-44E3-9099-C40C66FF867C}">
                  <a14:compatExt spid="_x0000_s155668"/>
                </a:ext>
                <a:ext uri="{FF2B5EF4-FFF2-40B4-BE49-F238E27FC236}">
                  <a16:creationId xmlns:a16="http://schemas.microsoft.com/office/drawing/2014/main" id="{00000000-0008-0000-0000-000014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155669" name="Check Box 21" hidden="1">
              <a:extLst>
                <a:ext uri="{63B3BB69-23CF-44E3-9099-C40C66FF867C}">
                  <a14:compatExt spid="_x0000_s155669"/>
                </a:ext>
                <a:ext uri="{FF2B5EF4-FFF2-40B4-BE49-F238E27FC236}">
                  <a16:creationId xmlns:a16="http://schemas.microsoft.com/office/drawing/2014/main" id="{00000000-0008-0000-0000-000015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155670" name="Check Box 22" hidden="1">
              <a:extLst>
                <a:ext uri="{63B3BB69-23CF-44E3-9099-C40C66FF867C}">
                  <a14:compatExt spid="_x0000_s155670"/>
                </a:ext>
                <a:ext uri="{FF2B5EF4-FFF2-40B4-BE49-F238E27FC236}">
                  <a16:creationId xmlns:a16="http://schemas.microsoft.com/office/drawing/2014/main" id="{00000000-0008-0000-0000-000016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155671" name="Check Box 23" hidden="1">
              <a:extLst>
                <a:ext uri="{63B3BB69-23CF-44E3-9099-C40C66FF867C}">
                  <a14:compatExt spid="_x0000_s155671"/>
                </a:ext>
                <a:ext uri="{FF2B5EF4-FFF2-40B4-BE49-F238E27FC236}">
                  <a16:creationId xmlns:a16="http://schemas.microsoft.com/office/drawing/2014/main" id="{00000000-0008-0000-0000-000017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155672" name="Check Box 24" hidden="1">
              <a:extLst>
                <a:ext uri="{63B3BB69-23CF-44E3-9099-C40C66FF867C}">
                  <a14:compatExt spid="_x0000_s155672"/>
                </a:ext>
                <a:ext uri="{FF2B5EF4-FFF2-40B4-BE49-F238E27FC236}">
                  <a16:creationId xmlns:a16="http://schemas.microsoft.com/office/drawing/2014/main" id="{00000000-0008-0000-0000-000018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155673" name="Check Box 25" hidden="1">
              <a:extLst>
                <a:ext uri="{63B3BB69-23CF-44E3-9099-C40C66FF867C}">
                  <a14:compatExt spid="_x0000_s155673"/>
                </a:ext>
                <a:ext uri="{FF2B5EF4-FFF2-40B4-BE49-F238E27FC236}">
                  <a16:creationId xmlns:a16="http://schemas.microsoft.com/office/drawing/2014/main" id="{00000000-0008-0000-0000-000019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155674" name="Check Box 26" hidden="1">
              <a:extLst>
                <a:ext uri="{63B3BB69-23CF-44E3-9099-C40C66FF867C}">
                  <a14:compatExt spid="_x0000_s155674"/>
                </a:ext>
                <a:ext uri="{FF2B5EF4-FFF2-40B4-BE49-F238E27FC236}">
                  <a16:creationId xmlns:a16="http://schemas.microsoft.com/office/drawing/2014/main" id="{00000000-0008-0000-0000-00001A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155675" name="Check Box 27" hidden="1">
              <a:extLst>
                <a:ext uri="{63B3BB69-23CF-44E3-9099-C40C66FF867C}">
                  <a14:compatExt spid="_x0000_s155675"/>
                </a:ext>
                <a:ext uri="{FF2B5EF4-FFF2-40B4-BE49-F238E27FC236}">
                  <a16:creationId xmlns:a16="http://schemas.microsoft.com/office/drawing/2014/main" id="{00000000-0008-0000-0000-00001B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155676" name="Check Box 28" hidden="1">
              <a:extLst>
                <a:ext uri="{63B3BB69-23CF-44E3-9099-C40C66FF867C}">
                  <a14:compatExt spid="_x0000_s155676"/>
                </a:ext>
                <a:ext uri="{FF2B5EF4-FFF2-40B4-BE49-F238E27FC236}">
                  <a16:creationId xmlns:a16="http://schemas.microsoft.com/office/drawing/2014/main" id="{00000000-0008-0000-0000-00001C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155677" name="Check Box 29" hidden="1">
              <a:extLst>
                <a:ext uri="{63B3BB69-23CF-44E3-9099-C40C66FF867C}">
                  <a14:compatExt spid="_x0000_s155677"/>
                </a:ext>
                <a:ext uri="{FF2B5EF4-FFF2-40B4-BE49-F238E27FC236}">
                  <a16:creationId xmlns:a16="http://schemas.microsoft.com/office/drawing/2014/main" id="{00000000-0008-0000-0000-00001D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155678" name="Check Box 30" hidden="1">
              <a:extLst>
                <a:ext uri="{63B3BB69-23CF-44E3-9099-C40C66FF867C}">
                  <a14:compatExt spid="_x0000_s155678"/>
                </a:ext>
                <a:ext uri="{FF2B5EF4-FFF2-40B4-BE49-F238E27FC236}">
                  <a16:creationId xmlns:a16="http://schemas.microsoft.com/office/drawing/2014/main" id="{00000000-0008-0000-0000-00001E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155679" name="Check Box 31" hidden="1">
              <a:extLst>
                <a:ext uri="{63B3BB69-23CF-44E3-9099-C40C66FF867C}">
                  <a14:compatExt spid="_x0000_s155679"/>
                </a:ext>
                <a:ext uri="{FF2B5EF4-FFF2-40B4-BE49-F238E27FC236}">
                  <a16:creationId xmlns:a16="http://schemas.microsoft.com/office/drawing/2014/main" id="{00000000-0008-0000-0000-00001F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155680" name="Check Box 32" hidden="1">
              <a:extLst>
                <a:ext uri="{63B3BB69-23CF-44E3-9099-C40C66FF867C}">
                  <a14:compatExt spid="_x0000_s155680"/>
                </a:ext>
                <a:ext uri="{FF2B5EF4-FFF2-40B4-BE49-F238E27FC236}">
                  <a16:creationId xmlns:a16="http://schemas.microsoft.com/office/drawing/2014/main" id="{00000000-0008-0000-0000-000020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155681" name="Check Box 33" hidden="1">
              <a:extLst>
                <a:ext uri="{63B3BB69-23CF-44E3-9099-C40C66FF867C}">
                  <a14:compatExt spid="_x0000_s155681"/>
                </a:ext>
                <a:ext uri="{FF2B5EF4-FFF2-40B4-BE49-F238E27FC236}">
                  <a16:creationId xmlns:a16="http://schemas.microsoft.com/office/drawing/2014/main" id="{00000000-0008-0000-0000-000021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155682" name="Check Box 34" hidden="1">
              <a:extLst>
                <a:ext uri="{63B3BB69-23CF-44E3-9099-C40C66FF867C}">
                  <a14:compatExt spid="_x0000_s155682"/>
                </a:ext>
                <a:ext uri="{FF2B5EF4-FFF2-40B4-BE49-F238E27FC236}">
                  <a16:creationId xmlns:a16="http://schemas.microsoft.com/office/drawing/2014/main" id="{00000000-0008-0000-0000-000022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155683" name="Check Box 35" hidden="1">
              <a:extLst>
                <a:ext uri="{63B3BB69-23CF-44E3-9099-C40C66FF867C}">
                  <a14:compatExt spid="_x0000_s155683"/>
                </a:ext>
                <a:ext uri="{FF2B5EF4-FFF2-40B4-BE49-F238E27FC236}">
                  <a16:creationId xmlns:a16="http://schemas.microsoft.com/office/drawing/2014/main" id="{00000000-0008-0000-0000-000023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155684" name="Check Box 36" hidden="1">
              <a:extLst>
                <a:ext uri="{63B3BB69-23CF-44E3-9099-C40C66FF867C}">
                  <a14:compatExt spid="_x0000_s155684"/>
                </a:ext>
                <a:ext uri="{FF2B5EF4-FFF2-40B4-BE49-F238E27FC236}">
                  <a16:creationId xmlns:a16="http://schemas.microsoft.com/office/drawing/2014/main" id="{00000000-0008-0000-0000-000024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155685" name="Check Box 37" hidden="1">
              <a:extLst>
                <a:ext uri="{63B3BB69-23CF-44E3-9099-C40C66FF867C}">
                  <a14:compatExt spid="_x0000_s155685"/>
                </a:ext>
                <a:ext uri="{FF2B5EF4-FFF2-40B4-BE49-F238E27FC236}">
                  <a16:creationId xmlns:a16="http://schemas.microsoft.com/office/drawing/2014/main" id="{00000000-0008-0000-0000-000025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155686" name="Check Box 38" hidden="1">
              <a:extLst>
                <a:ext uri="{63B3BB69-23CF-44E3-9099-C40C66FF867C}">
                  <a14:compatExt spid="_x0000_s155686"/>
                </a:ext>
                <a:ext uri="{FF2B5EF4-FFF2-40B4-BE49-F238E27FC236}">
                  <a16:creationId xmlns:a16="http://schemas.microsoft.com/office/drawing/2014/main" id="{00000000-0008-0000-0000-0000266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155687" name="Check Box 39" hidden="1">
              <a:extLst>
                <a:ext uri="{63B3BB69-23CF-44E3-9099-C40C66FF867C}">
                  <a14:compatExt spid="_x0000_s155687"/>
                </a:ext>
                <a:ext uri="{FF2B5EF4-FFF2-40B4-BE49-F238E27FC236}">
                  <a16:creationId xmlns:a16="http://schemas.microsoft.com/office/drawing/2014/main" id="{00000000-0008-0000-0000-000027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155688" name="Check Box 40" hidden="1">
              <a:extLst>
                <a:ext uri="{63B3BB69-23CF-44E3-9099-C40C66FF867C}">
                  <a14:compatExt spid="_x0000_s155688"/>
                </a:ext>
                <a:ext uri="{FF2B5EF4-FFF2-40B4-BE49-F238E27FC236}">
                  <a16:creationId xmlns:a16="http://schemas.microsoft.com/office/drawing/2014/main" id="{00000000-0008-0000-0000-000028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47625</xdr:colOff>
          <xdr:row>4</xdr:row>
          <xdr:rowOff>9525</xdr:rowOff>
        </xdr:to>
        <xdr:sp macro="" textlink="">
          <xdr:nvSpPr>
            <xdr:cNvPr id="78853" name="Check Box 5" hidden="1">
              <a:extLst>
                <a:ext uri="{63B3BB69-23CF-44E3-9099-C40C66FF867C}">
                  <a14:compatExt spid="_x0000_s78853"/>
                </a:ext>
                <a:ext uri="{FF2B5EF4-FFF2-40B4-BE49-F238E27FC236}">
                  <a16:creationId xmlns:a16="http://schemas.microsoft.com/office/drawing/2014/main" id="{00000000-0008-0000-0B00-000005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47625</xdr:colOff>
          <xdr:row>5</xdr:row>
          <xdr:rowOff>9525</xdr:rowOff>
        </xdr:to>
        <xdr:sp macro="" textlink="">
          <xdr:nvSpPr>
            <xdr:cNvPr id="78854" name="Check Box 6" hidden="1">
              <a:extLst>
                <a:ext uri="{63B3BB69-23CF-44E3-9099-C40C66FF867C}">
                  <a14:compatExt spid="_x0000_s78854"/>
                </a:ext>
                <a:ext uri="{FF2B5EF4-FFF2-40B4-BE49-F238E27FC236}">
                  <a16:creationId xmlns:a16="http://schemas.microsoft.com/office/drawing/2014/main" id="{00000000-0008-0000-0B00-000006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47625</xdr:colOff>
          <xdr:row>6</xdr:row>
          <xdr:rowOff>9525</xdr:rowOff>
        </xdr:to>
        <xdr:sp macro="" textlink="">
          <xdr:nvSpPr>
            <xdr:cNvPr id="78855" name="Check Box 7" hidden="1">
              <a:extLst>
                <a:ext uri="{63B3BB69-23CF-44E3-9099-C40C66FF867C}">
                  <a14:compatExt spid="_x0000_s78855"/>
                </a:ext>
                <a:ext uri="{FF2B5EF4-FFF2-40B4-BE49-F238E27FC236}">
                  <a16:creationId xmlns:a16="http://schemas.microsoft.com/office/drawing/2014/main" id="{00000000-0008-0000-0B00-000007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47625</xdr:colOff>
          <xdr:row>7</xdr:row>
          <xdr:rowOff>9525</xdr:rowOff>
        </xdr:to>
        <xdr:sp macro="" textlink="">
          <xdr:nvSpPr>
            <xdr:cNvPr id="78856" name="Check Box 8" hidden="1">
              <a:extLst>
                <a:ext uri="{63B3BB69-23CF-44E3-9099-C40C66FF867C}">
                  <a14:compatExt spid="_x0000_s78856"/>
                </a:ext>
                <a:ext uri="{FF2B5EF4-FFF2-40B4-BE49-F238E27FC236}">
                  <a16:creationId xmlns:a16="http://schemas.microsoft.com/office/drawing/2014/main" id="{00000000-0008-0000-0B00-000008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47625</xdr:colOff>
          <xdr:row>9</xdr:row>
          <xdr:rowOff>9525</xdr:rowOff>
        </xdr:to>
        <xdr:sp macro="" textlink="">
          <xdr:nvSpPr>
            <xdr:cNvPr id="78857" name="Check Box 9" hidden="1">
              <a:extLst>
                <a:ext uri="{63B3BB69-23CF-44E3-9099-C40C66FF867C}">
                  <a14:compatExt spid="_x0000_s78857"/>
                </a:ext>
                <a:ext uri="{FF2B5EF4-FFF2-40B4-BE49-F238E27FC236}">
                  <a16:creationId xmlns:a16="http://schemas.microsoft.com/office/drawing/2014/main" id="{00000000-0008-0000-0B00-000009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47625</xdr:colOff>
          <xdr:row>10</xdr:row>
          <xdr:rowOff>9525</xdr:rowOff>
        </xdr:to>
        <xdr:sp macro="" textlink="">
          <xdr:nvSpPr>
            <xdr:cNvPr id="78858" name="Check Box 10" hidden="1">
              <a:extLst>
                <a:ext uri="{63B3BB69-23CF-44E3-9099-C40C66FF867C}">
                  <a14:compatExt spid="_x0000_s78858"/>
                </a:ext>
                <a:ext uri="{FF2B5EF4-FFF2-40B4-BE49-F238E27FC236}">
                  <a16:creationId xmlns:a16="http://schemas.microsoft.com/office/drawing/2014/main" id="{00000000-0008-0000-0B00-00000A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47625</xdr:colOff>
          <xdr:row>12</xdr:row>
          <xdr:rowOff>9525</xdr:rowOff>
        </xdr:to>
        <xdr:sp macro="" textlink="">
          <xdr:nvSpPr>
            <xdr:cNvPr id="78859" name="Check Box 11" hidden="1">
              <a:extLst>
                <a:ext uri="{63B3BB69-23CF-44E3-9099-C40C66FF867C}">
                  <a14:compatExt spid="_x0000_s78859"/>
                </a:ext>
                <a:ext uri="{FF2B5EF4-FFF2-40B4-BE49-F238E27FC236}">
                  <a16:creationId xmlns:a16="http://schemas.microsoft.com/office/drawing/2014/main" id="{00000000-0008-0000-0B00-00000B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47625</xdr:colOff>
          <xdr:row>13</xdr:row>
          <xdr:rowOff>9525</xdr:rowOff>
        </xdr:to>
        <xdr:sp macro="" textlink="">
          <xdr:nvSpPr>
            <xdr:cNvPr id="78860" name="Check Box 12" hidden="1">
              <a:extLst>
                <a:ext uri="{63B3BB69-23CF-44E3-9099-C40C66FF867C}">
                  <a14:compatExt spid="_x0000_s78860"/>
                </a:ext>
                <a:ext uri="{FF2B5EF4-FFF2-40B4-BE49-F238E27FC236}">
                  <a16:creationId xmlns:a16="http://schemas.microsoft.com/office/drawing/2014/main" id="{00000000-0008-0000-0B00-00000C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47625</xdr:colOff>
          <xdr:row>15</xdr:row>
          <xdr:rowOff>9525</xdr:rowOff>
        </xdr:to>
        <xdr:sp macro="" textlink="">
          <xdr:nvSpPr>
            <xdr:cNvPr id="78861" name="Check Box 13" hidden="1">
              <a:extLst>
                <a:ext uri="{63B3BB69-23CF-44E3-9099-C40C66FF867C}">
                  <a14:compatExt spid="_x0000_s78861"/>
                </a:ext>
                <a:ext uri="{FF2B5EF4-FFF2-40B4-BE49-F238E27FC236}">
                  <a16:creationId xmlns:a16="http://schemas.microsoft.com/office/drawing/2014/main" id="{00000000-0008-0000-0B00-00000D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47625</xdr:colOff>
          <xdr:row>16</xdr:row>
          <xdr:rowOff>9525</xdr:rowOff>
        </xdr:to>
        <xdr:sp macro="" textlink="">
          <xdr:nvSpPr>
            <xdr:cNvPr id="78862" name="Check Box 14" hidden="1">
              <a:extLst>
                <a:ext uri="{63B3BB69-23CF-44E3-9099-C40C66FF867C}">
                  <a14:compatExt spid="_x0000_s78862"/>
                </a:ext>
                <a:ext uri="{FF2B5EF4-FFF2-40B4-BE49-F238E27FC236}">
                  <a16:creationId xmlns:a16="http://schemas.microsoft.com/office/drawing/2014/main" id="{00000000-0008-0000-0B00-00000E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47625</xdr:colOff>
          <xdr:row>17</xdr:row>
          <xdr:rowOff>9525</xdr:rowOff>
        </xdr:to>
        <xdr:sp macro="" textlink="">
          <xdr:nvSpPr>
            <xdr:cNvPr id="78863" name="Check Box 15" hidden="1">
              <a:extLst>
                <a:ext uri="{63B3BB69-23CF-44E3-9099-C40C66FF867C}">
                  <a14:compatExt spid="_x0000_s78863"/>
                </a:ext>
                <a:ext uri="{FF2B5EF4-FFF2-40B4-BE49-F238E27FC236}">
                  <a16:creationId xmlns:a16="http://schemas.microsoft.com/office/drawing/2014/main" id="{00000000-0008-0000-0B00-00000F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47625</xdr:colOff>
          <xdr:row>18</xdr:row>
          <xdr:rowOff>9525</xdr:rowOff>
        </xdr:to>
        <xdr:sp macro="" textlink="">
          <xdr:nvSpPr>
            <xdr:cNvPr id="78864" name="Check Box 16" hidden="1">
              <a:extLst>
                <a:ext uri="{63B3BB69-23CF-44E3-9099-C40C66FF867C}">
                  <a14:compatExt spid="_x0000_s78864"/>
                </a:ext>
                <a:ext uri="{FF2B5EF4-FFF2-40B4-BE49-F238E27FC236}">
                  <a16:creationId xmlns:a16="http://schemas.microsoft.com/office/drawing/2014/main" id="{00000000-0008-0000-0B00-000010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47625</xdr:colOff>
          <xdr:row>19</xdr:row>
          <xdr:rowOff>9525</xdr:rowOff>
        </xdr:to>
        <xdr:sp macro="" textlink="">
          <xdr:nvSpPr>
            <xdr:cNvPr id="78865" name="Check Box 17" hidden="1">
              <a:extLst>
                <a:ext uri="{63B3BB69-23CF-44E3-9099-C40C66FF867C}">
                  <a14:compatExt spid="_x0000_s78865"/>
                </a:ext>
                <a:ext uri="{FF2B5EF4-FFF2-40B4-BE49-F238E27FC236}">
                  <a16:creationId xmlns:a16="http://schemas.microsoft.com/office/drawing/2014/main" id="{00000000-0008-0000-0B00-000011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47625</xdr:colOff>
          <xdr:row>20</xdr:row>
          <xdr:rowOff>9525</xdr:rowOff>
        </xdr:to>
        <xdr:sp macro="" textlink="">
          <xdr:nvSpPr>
            <xdr:cNvPr id="78866" name="Check Box 18" hidden="1">
              <a:extLst>
                <a:ext uri="{63B3BB69-23CF-44E3-9099-C40C66FF867C}">
                  <a14:compatExt spid="_x0000_s78866"/>
                </a:ext>
                <a:ext uri="{FF2B5EF4-FFF2-40B4-BE49-F238E27FC236}">
                  <a16:creationId xmlns:a16="http://schemas.microsoft.com/office/drawing/2014/main" id="{00000000-0008-0000-0B00-000012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47625</xdr:colOff>
          <xdr:row>21</xdr:row>
          <xdr:rowOff>9525</xdr:rowOff>
        </xdr:to>
        <xdr:sp macro="" textlink="">
          <xdr:nvSpPr>
            <xdr:cNvPr id="78867" name="Check Box 19" hidden="1">
              <a:extLst>
                <a:ext uri="{63B3BB69-23CF-44E3-9099-C40C66FF867C}">
                  <a14:compatExt spid="_x0000_s78867"/>
                </a:ext>
                <a:ext uri="{FF2B5EF4-FFF2-40B4-BE49-F238E27FC236}">
                  <a16:creationId xmlns:a16="http://schemas.microsoft.com/office/drawing/2014/main" id="{00000000-0008-0000-0B00-000013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47625</xdr:colOff>
          <xdr:row>23</xdr:row>
          <xdr:rowOff>9525</xdr:rowOff>
        </xdr:to>
        <xdr:sp macro="" textlink="">
          <xdr:nvSpPr>
            <xdr:cNvPr id="78868" name="Check Box 20" hidden="1">
              <a:extLst>
                <a:ext uri="{63B3BB69-23CF-44E3-9099-C40C66FF867C}">
                  <a14:compatExt spid="_x0000_s78868"/>
                </a:ext>
                <a:ext uri="{FF2B5EF4-FFF2-40B4-BE49-F238E27FC236}">
                  <a16:creationId xmlns:a16="http://schemas.microsoft.com/office/drawing/2014/main" id="{00000000-0008-0000-0B00-000014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47625</xdr:colOff>
          <xdr:row>24</xdr:row>
          <xdr:rowOff>9525</xdr:rowOff>
        </xdr:to>
        <xdr:sp macro="" textlink="">
          <xdr:nvSpPr>
            <xdr:cNvPr id="78869" name="Check Box 21" hidden="1">
              <a:extLst>
                <a:ext uri="{63B3BB69-23CF-44E3-9099-C40C66FF867C}">
                  <a14:compatExt spid="_x0000_s78869"/>
                </a:ext>
                <a:ext uri="{FF2B5EF4-FFF2-40B4-BE49-F238E27FC236}">
                  <a16:creationId xmlns:a16="http://schemas.microsoft.com/office/drawing/2014/main" id="{00000000-0008-0000-0B00-000015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47625</xdr:colOff>
          <xdr:row>25</xdr:row>
          <xdr:rowOff>9525</xdr:rowOff>
        </xdr:to>
        <xdr:sp macro="" textlink="">
          <xdr:nvSpPr>
            <xdr:cNvPr id="78870" name="Check Box 22" hidden="1">
              <a:extLst>
                <a:ext uri="{63B3BB69-23CF-44E3-9099-C40C66FF867C}">
                  <a14:compatExt spid="_x0000_s78870"/>
                </a:ext>
                <a:ext uri="{FF2B5EF4-FFF2-40B4-BE49-F238E27FC236}">
                  <a16:creationId xmlns:a16="http://schemas.microsoft.com/office/drawing/2014/main" id="{00000000-0008-0000-0B00-000016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47625</xdr:colOff>
          <xdr:row>27</xdr:row>
          <xdr:rowOff>9525</xdr:rowOff>
        </xdr:to>
        <xdr:sp macro="" textlink="">
          <xdr:nvSpPr>
            <xdr:cNvPr id="78871" name="Check Box 23" hidden="1">
              <a:extLst>
                <a:ext uri="{63B3BB69-23CF-44E3-9099-C40C66FF867C}">
                  <a14:compatExt spid="_x0000_s78871"/>
                </a:ext>
                <a:ext uri="{FF2B5EF4-FFF2-40B4-BE49-F238E27FC236}">
                  <a16:creationId xmlns:a16="http://schemas.microsoft.com/office/drawing/2014/main" id="{00000000-0008-0000-0B00-000017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28575</xdr:colOff>
          <xdr:row>4</xdr:row>
          <xdr:rowOff>9525</xdr:rowOff>
        </xdr:to>
        <xdr:sp macro="" textlink="">
          <xdr:nvSpPr>
            <xdr:cNvPr id="76804" name="Check Box 4" hidden="1">
              <a:extLst>
                <a:ext uri="{63B3BB69-23CF-44E3-9099-C40C66FF867C}">
                  <a14:compatExt spid="_x0000_s76804"/>
                </a:ext>
                <a:ext uri="{FF2B5EF4-FFF2-40B4-BE49-F238E27FC236}">
                  <a16:creationId xmlns:a16="http://schemas.microsoft.com/office/drawing/2014/main" id="{00000000-0008-0000-0C00-000004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28575</xdr:colOff>
          <xdr:row>5</xdr:row>
          <xdr:rowOff>9525</xdr:rowOff>
        </xdr:to>
        <xdr:sp macro="" textlink="">
          <xdr:nvSpPr>
            <xdr:cNvPr id="76805" name="Check Box 5" hidden="1">
              <a:extLst>
                <a:ext uri="{63B3BB69-23CF-44E3-9099-C40C66FF867C}">
                  <a14:compatExt spid="_x0000_s76805"/>
                </a:ext>
                <a:ext uri="{FF2B5EF4-FFF2-40B4-BE49-F238E27FC236}">
                  <a16:creationId xmlns:a16="http://schemas.microsoft.com/office/drawing/2014/main" id="{00000000-0008-0000-0C00-000005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28575</xdr:colOff>
          <xdr:row>6</xdr:row>
          <xdr:rowOff>9525</xdr:rowOff>
        </xdr:to>
        <xdr:sp macro="" textlink="">
          <xdr:nvSpPr>
            <xdr:cNvPr id="76806" name="Check Box 6" hidden="1">
              <a:extLst>
                <a:ext uri="{63B3BB69-23CF-44E3-9099-C40C66FF867C}">
                  <a14:compatExt spid="_x0000_s76806"/>
                </a:ext>
                <a:ext uri="{FF2B5EF4-FFF2-40B4-BE49-F238E27FC236}">
                  <a16:creationId xmlns:a16="http://schemas.microsoft.com/office/drawing/2014/main" id="{00000000-0008-0000-0C00-000006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28575</xdr:colOff>
          <xdr:row>7</xdr:row>
          <xdr:rowOff>9525</xdr:rowOff>
        </xdr:to>
        <xdr:sp macro="" textlink="">
          <xdr:nvSpPr>
            <xdr:cNvPr id="76807" name="Check Box 7" hidden="1">
              <a:extLst>
                <a:ext uri="{63B3BB69-23CF-44E3-9099-C40C66FF867C}">
                  <a14:compatExt spid="_x0000_s76807"/>
                </a:ext>
                <a:ext uri="{FF2B5EF4-FFF2-40B4-BE49-F238E27FC236}">
                  <a16:creationId xmlns:a16="http://schemas.microsoft.com/office/drawing/2014/main" id="{00000000-0008-0000-0C00-000007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28575</xdr:colOff>
          <xdr:row>8</xdr:row>
          <xdr:rowOff>9525</xdr:rowOff>
        </xdr:to>
        <xdr:sp macro="" textlink="">
          <xdr:nvSpPr>
            <xdr:cNvPr id="76808" name="Check Box 8" hidden="1">
              <a:extLst>
                <a:ext uri="{63B3BB69-23CF-44E3-9099-C40C66FF867C}">
                  <a14:compatExt spid="_x0000_s76808"/>
                </a:ext>
                <a:ext uri="{FF2B5EF4-FFF2-40B4-BE49-F238E27FC236}">
                  <a16:creationId xmlns:a16="http://schemas.microsoft.com/office/drawing/2014/main" id="{00000000-0008-0000-0C00-000008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28575</xdr:colOff>
          <xdr:row>9</xdr:row>
          <xdr:rowOff>9525</xdr:rowOff>
        </xdr:to>
        <xdr:sp macro="" textlink="">
          <xdr:nvSpPr>
            <xdr:cNvPr id="76809" name="Check Box 9" hidden="1">
              <a:extLst>
                <a:ext uri="{63B3BB69-23CF-44E3-9099-C40C66FF867C}">
                  <a14:compatExt spid="_x0000_s76809"/>
                </a:ext>
                <a:ext uri="{FF2B5EF4-FFF2-40B4-BE49-F238E27FC236}">
                  <a16:creationId xmlns:a16="http://schemas.microsoft.com/office/drawing/2014/main" id="{00000000-0008-0000-0C00-000009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28575</xdr:colOff>
          <xdr:row>10</xdr:row>
          <xdr:rowOff>9525</xdr:rowOff>
        </xdr:to>
        <xdr:sp macro="" textlink="">
          <xdr:nvSpPr>
            <xdr:cNvPr id="76810" name="Check Box 10" hidden="1">
              <a:extLst>
                <a:ext uri="{63B3BB69-23CF-44E3-9099-C40C66FF867C}">
                  <a14:compatExt spid="_x0000_s76810"/>
                </a:ext>
                <a:ext uri="{FF2B5EF4-FFF2-40B4-BE49-F238E27FC236}">
                  <a16:creationId xmlns:a16="http://schemas.microsoft.com/office/drawing/2014/main" id="{00000000-0008-0000-0C00-00000A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28575</xdr:colOff>
          <xdr:row>12</xdr:row>
          <xdr:rowOff>9525</xdr:rowOff>
        </xdr:to>
        <xdr:sp macro="" textlink="">
          <xdr:nvSpPr>
            <xdr:cNvPr id="76811" name="Check Box 11" hidden="1">
              <a:extLst>
                <a:ext uri="{63B3BB69-23CF-44E3-9099-C40C66FF867C}">
                  <a14:compatExt spid="_x0000_s76811"/>
                </a:ext>
                <a:ext uri="{FF2B5EF4-FFF2-40B4-BE49-F238E27FC236}">
                  <a16:creationId xmlns:a16="http://schemas.microsoft.com/office/drawing/2014/main" id="{00000000-0008-0000-0C00-00000B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28575</xdr:colOff>
          <xdr:row>13</xdr:row>
          <xdr:rowOff>9525</xdr:rowOff>
        </xdr:to>
        <xdr:sp macro="" textlink="">
          <xdr:nvSpPr>
            <xdr:cNvPr id="76812" name="Check Box 12" hidden="1">
              <a:extLst>
                <a:ext uri="{63B3BB69-23CF-44E3-9099-C40C66FF867C}">
                  <a14:compatExt spid="_x0000_s76812"/>
                </a:ext>
                <a:ext uri="{FF2B5EF4-FFF2-40B4-BE49-F238E27FC236}">
                  <a16:creationId xmlns:a16="http://schemas.microsoft.com/office/drawing/2014/main" id="{00000000-0008-0000-0C00-00000C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28575</xdr:colOff>
          <xdr:row>15</xdr:row>
          <xdr:rowOff>9525</xdr:rowOff>
        </xdr:to>
        <xdr:sp macro="" textlink="">
          <xdr:nvSpPr>
            <xdr:cNvPr id="76813" name="Check Box 13" hidden="1">
              <a:extLst>
                <a:ext uri="{63B3BB69-23CF-44E3-9099-C40C66FF867C}">
                  <a14:compatExt spid="_x0000_s76813"/>
                </a:ext>
                <a:ext uri="{FF2B5EF4-FFF2-40B4-BE49-F238E27FC236}">
                  <a16:creationId xmlns:a16="http://schemas.microsoft.com/office/drawing/2014/main" id="{00000000-0008-0000-0C00-00000D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28575</xdr:colOff>
          <xdr:row>16</xdr:row>
          <xdr:rowOff>9525</xdr:rowOff>
        </xdr:to>
        <xdr:sp macro="" textlink="">
          <xdr:nvSpPr>
            <xdr:cNvPr id="76814" name="Check Box 14" hidden="1">
              <a:extLst>
                <a:ext uri="{63B3BB69-23CF-44E3-9099-C40C66FF867C}">
                  <a14:compatExt spid="_x0000_s76814"/>
                </a:ext>
                <a:ext uri="{FF2B5EF4-FFF2-40B4-BE49-F238E27FC236}">
                  <a16:creationId xmlns:a16="http://schemas.microsoft.com/office/drawing/2014/main" id="{00000000-0008-0000-0C00-00000E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28575</xdr:colOff>
          <xdr:row>18</xdr:row>
          <xdr:rowOff>9525</xdr:rowOff>
        </xdr:to>
        <xdr:sp macro="" textlink="">
          <xdr:nvSpPr>
            <xdr:cNvPr id="76815" name="Check Box 15" hidden="1">
              <a:extLst>
                <a:ext uri="{63B3BB69-23CF-44E3-9099-C40C66FF867C}">
                  <a14:compatExt spid="_x0000_s76815"/>
                </a:ext>
                <a:ext uri="{FF2B5EF4-FFF2-40B4-BE49-F238E27FC236}">
                  <a16:creationId xmlns:a16="http://schemas.microsoft.com/office/drawing/2014/main" id="{00000000-0008-0000-0C00-00000F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28575</xdr:colOff>
          <xdr:row>19</xdr:row>
          <xdr:rowOff>9525</xdr:rowOff>
        </xdr:to>
        <xdr:sp macro="" textlink="">
          <xdr:nvSpPr>
            <xdr:cNvPr id="76816" name="Check Box 16" hidden="1">
              <a:extLst>
                <a:ext uri="{63B3BB69-23CF-44E3-9099-C40C66FF867C}">
                  <a14:compatExt spid="_x0000_s76816"/>
                </a:ext>
                <a:ext uri="{FF2B5EF4-FFF2-40B4-BE49-F238E27FC236}">
                  <a16:creationId xmlns:a16="http://schemas.microsoft.com/office/drawing/2014/main" id="{00000000-0008-0000-0C00-000010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28575</xdr:colOff>
          <xdr:row>20</xdr:row>
          <xdr:rowOff>9525</xdr:rowOff>
        </xdr:to>
        <xdr:sp macro="" textlink="">
          <xdr:nvSpPr>
            <xdr:cNvPr id="76817" name="Check Box 17" hidden="1">
              <a:extLst>
                <a:ext uri="{63B3BB69-23CF-44E3-9099-C40C66FF867C}">
                  <a14:compatExt spid="_x0000_s76817"/>
                </a:ext>
                <a:ext uri="{FF2B5EF4-FFF2-40B4-BE49-F238E27FC236}">
                  <a16:creationId xmlns:a16="http://schemas.microsoft.com/office/drawing/2014/main" id="{00000000-0008-0000-0C00-000011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28575</xdr:colOff>
          <xdr:row>21</xdr:row>
          <xdr:rowOff>9525</xdr:rowOff>
        </xdr:to>
        <xdr:sp macro="" textlink="">
          <xdr:nvSpPr>
            <xdr:cNvPr id="76818" name="Check Box 18" hidden="1">
              <a:extLst>
                <a:ext uri="{63B3BB69-23CF-44E3-9099-C40C66FF867C}">
                  <a14:compatExt spid="_x0000_s76818"/>
                </a:ext>
                <a:ext uri="{FF2B5EF4-FFF2-40B4-BE49-F238E27FC236}">
                  <a16:creationId xmlns:a16="http://schemas.microsoft.com/office/drawing/2014/main" id="{00000000-0008-0000-0C00-000012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28575</xdr:colOff>
          <xdr:row>22</xdr:row>
          <xdr:rowOff>9525</xdr:rowOff>
        </xdr:to>
        <xdr:sp macro="" textlink="">
          <xdr:nvSpPr>
            <xdr:cNvPr id="76819" name="Check Box 19" hidden="1">
              <a:extLst>
                <a:ext uri="{63B3BB69-23CF-44E3-9099-C40C66FF867C}">
                  <a14:compatExt spid="_x0000_s76819"/>
                </a:ext>
                <a:ext uri="{FF2B5EF4-FFF2-40B4-BE49-F238E27FC236}">
                  <a16:creationId xmlns:a16="http://schemas.microsoft.com/office/drawing/2014/main" id="{00000000-0008-0000-0C00-000013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28575</xdr:colOff>
          <xdr:row>23</xdr:row>
          <xdr:rowOff>9525</xdr:rowOff>
        </xdr:to>
        <xdr:sp macro="" textlink="">
          <xdr:nvSpPr>
            <xdr:cNvPr id="76820" name="Check Box 20" hidden="1">
              <a:extLst>
                <a:ext uri="{63B3BB69-23CF-44E3-9099-C40C66FF867C}">
                  <a14:compatExt spid="_x0000_s76820"/>
                </a:ext>
                <a:ext uri="{FF2B5EF4-FFF2-40B4-BE49-F238E27FC236}">
                  <a16:creationId xmlns:a16="http://schemas.microsoft.com/office/drawing/2014/main" id="{00000000-0008-0000-0C00-000014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28575</xdr:colOff>
          <xdr:row>24</xdr:row>
          <xdr:rowOff>9525</xdr:rowOff>
        </xdr:to>
        <xdr:sp macro="" textlink="">
          <xdr:nvSpPr>
            <xdr:cNvPr id="76821" name="Check Box 21" hidden="1">
              <a:extLst>
                <a:ext uri="{63B3BB69-23CF-44E3-9099-C40C66FF867C}">
                  <a14:compatExt spid="_x0000_s76821"/>
                </a:ext>
                <a:ext uri="{FF2B5EF4-FFF2-40B4-BE49-F238E27FC236}">
                  <a16:creationId xmlns:a16="http://schemas.microsoft.com/office/drawing/2014/main" id="{00000000-0008-0000-0C00-000015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28575</xdr:colOff>
          <xdr:row>26</xdr:row>
          <xdr:rowOff>9525</xdr:rowOff>
        </xdr:to>
        <xdr:sp macro="" textlink="">
          <xdr:nvSpPr>
            <xdr:cNvPr id="76822" name="Check Box 22" hidden="1">
              <a:extLst>
                <a:ext uri="{63B3BB69-23CF-44E3-9099-C40C66FF867C}">
                  <a14:compatExt spid="_x0000_s76822"/>
                </a:ext>
                <a:ext uri="{FF2B5EF4-FFF2-40B4-BE49-F238E27FC236}">
                  <a16:creationId xmlns:a16="http://schemas.microsoft.com/office/drawing/2014/main" id="{00000000-0008-0000-0C00-000016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28575</xdr:colOff>
          <xdr:row>27</xdr:row>
          <xdr:rowOff>9525</xdr:rowOff>
        </xdr:to>
        <xdr:sp macro="" textlink="">
          <xdr:nvSpPr>
            <xdr:cNvPr id="76823" name="Check Box 23" hidden="1">
              <a:extLst>
                <a:ext uri="{63B3BB69-23CF-44E3-9099-C40C66FF867C}">
                  <a14:compatExt spid="_x0000_s76823"/>
                </a:ext>
                <a:ext uri="{FF2B5EF4-FFF2-40B4-BE49-F238E27FC236}">
                  <a16:creationId xmlns:a16="http://schemas.microsoft.com/office/drawing/2014/main" id="{00000000-0008-0000-0C00-000017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28575</xdr:colOff>
          <xdr:row>29</xdr:row>
          <xdr:rowOff>9525</xdr:rowOff>
        </xdr:to>
        <xdr:sp macro="" textlink="">
          <xdr:nvSpPr>
            <xdr:cNvPr id="76824" name="Check Box 24" hidden="1">
              <a:extLst>
                <a:ext uri="{63B3BB69-23CF-44E3-9099-C40C66FF867C}">
                  <a14:compatExt spid="_x0000_s76824"/>
                </a:ext>
                <a:ext uri="{FF2B5EF4-FFF2-40B4-BE49-F238E27FC236}">
                  <a16:creationId xmlns:a16="http://schemas.microsoft.com/office/drawing/2014/main" id="{00000000-0008-0000-0C00-000018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28575</xdr:colOff>
          <xdr:row>4</xdr:row>
          <xdr:rowOff>9525</xdr:rowOff>
        </xdr:to>
        <xdr:sp macro="" textlink="">
          <xdr:nvSpPr>
            <xdr:cNvPr id="87049" name="Check Box 9" hidden="1">
              <a:extLst>
                <a:ext uri="{63B3BB69-23CF-44E3-9099-C40C66FF867C}">
                  <a14:compatExt spid="_x0000_s87049"/>
                </a:ext>
                <a:ext uri="{FF2B5EF4-FFF2-40B4-BE49-F238E27FC236}">
                  <a16:creationId xmlns:a16="http://schemas.microsoft.com/office/drawing/2014/main" id="{00000000-0008-0000-0100-000009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28575</xdr:colOff>
          <xdr:row>5</xdr:row>
          <xdr:rowOff>9525</xdr:rowOff>
        </xdr:to>
        <xdr:sp macro="" textlink="">
          <xdr:nvSpPr>
            <xdr:cNvPr id="87050" name="Check Box 10" hidden="1">
              <a:extLst>
                <a:ext uri="{63B3BB69-23CF-44E3-9099-C40C66FF867C}">
                  <a14:compatExt spid="_x0000_s87050"/>
                </a:ext>
                <a:ext uri="{FF2B5EF4-FFF2-40B4-BE49-F238E27FC236}">
                  <a16:creationId xmlns:a16="http://schemas.microsoft.com/office/drawing/2014/main" id="{00000000-0008-0000-0100-00000A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28575</xdr:colOff>
          <xdr:row>6</xdr:row>
          <xdr:rowOff>9525</xdr:rowOff>
        </xdr:to>
        <xdr:sp macro="" textlink="">
          <xdr:nvSpPr>
            <xdr:cNvPr id="87051" name="Check Box 11" hidden="1">
              <a:extLst>
                <a:ext uri="{63B3BB69-23CF-44E3-9099-C40C66FF867C}">
                  <a14:compatExt spid="_x0000_s87051"/>
                </a:ext>
                <a:ext uri="{FF2B5EF4-FFF2-40B4-BE49-F238E27FC236}">
                  <a16:creationId xmlns:a16="http://schemas.microsoft.com/office/drawing/2014/main" id="{00000000-0008-0000-0100-00000B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28575</xdr:colOff>
          <xdr:row>7</xdr:row>
          <xdr:rowOff>9525</xdr:rowOff>
        </xdr:to>
        <xdr:sp macro="" textlink="">
          <xdr:nvSpPr>
            <xdr:cNvPr id="87052" name="Check Box 12" hidden="1">
              <a:extLst>
                <a:ext uri="{63B3BB69-23CF-44E3-9099-C40C66FF867C}">
                  <a14:compatExt spid="_x0000_s87052"/>
                </a:ext>
                <a:ext uri="{FF2B5EF4-FFF2-40B4-BE49-F238E27FC236}">
                  <a16:creationId xmlns:a16="http://schemas.microsoft.com/office/drawing/2014/main" id="{00000000-0008-0000-0100-00000C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28575</xdr:colOff>
          <xdr:row>8</xdr:row>
          <xdr:rowOff>9525</xdr:rowOff>
        </xdr:to>
        <xdr:sp macro="" textlink="">
          <xdr:nvSpPr>
            <xdr:cNvPr id="87053" name="Check Box 13" hidden="1">
              <a:extLst>
                <a:ext uri="{63B3BB69-23CF-44E3-9099-C40C66FF867C}">
                  <a14:compatExt spid="_x0000_s87053"/>
                </a:ext>
                <a:ext uri="{FF2B5EF4-FFF2-40B4-BE49-F238E27FC236}">
                  <a16:creationId xmlns:a16="http://schemas.microsoft.com/office/drawing/2014/main" id="{00000000-0008-0000-0100-00000D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28575</xdr:colOff>
          <xdr:row>9</xdr:row>
          <xdr:rowOff>9525</xdr:rowOff>
        </xdr:to>
        <xdr:sp macro="" textlink="">
          <xdr:nvSpPr>
            <xdr:cNvPr id="87054" name="Check Box 14" hidden="1">
              <a:extLst>
                <a:ext uri="{63B3BB69-23CF-44E3-9099-C40C66FF867C}">
                  <a14:compatExt spid="_x0000_s87054"/>
                </a:ext>
                <a:ext uri="{FF2B5EF4-FFF2-40B4-BE49-F238E27FC236}">
                  <a16:creationId xmlns:a16="http://schemas.microsoft.com/office/drawing/2014/main" id="{00000000-0008-0000-0100-00000E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28575</xdr:colOff>
          <xdr:row>10</xdr:row>
          <xdr:rowOff>9525</xdr:rowOff>
        </xdr:to>
        <xdr:sp macro="" textlink="">
          <xdr:nvSpPr>
            <xdr:cNvPr id="87055" name="Check Box 15" hidden="1">
              <a:extLst>
                <a:ext uri="{63B3BB69-23CF-44E3-9099-C40C66FF867C}">
                  <a14:compatExt spid="_x0000_s87055"/>
                </a:ext>
                <a:ext uri="{FF2B5EF4-FFF2-40B4-BE49-F238E27FC236}">
                  <a16:creationId xmlns:a16="http://schemas.microsoft.com/office/drawing/2014/main" id="{00000000-0008-0000-0100-00000F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28575</xdr:colOff>
          <xdr:row>12</xdr:row>
          <xdr:rowOff>9525</xdr:rowOff>
        </xdr:to>
        <xdr:sp macro="" textlink="">
          <xdr:nvSpPr>
            <xdr:cNvPr id="87056" name="Check Box 16" hidden="1">
              <a:extLst>
                <a:ext uri="{63B3BB69-23CF-44E3-9099-C40C66FF867C}">
                  <a14:compatExt spid="_x0000_s87056"/>
                </a:ext>
                <a:ext uri="{FF2B5EF4-FFF2-40B4-BE49-F238E27FC236}">
                  <a16:creationId xmlns:a16="http://schemas.microsoft.com/office/drawing/2014/main" id="{00000000-0008-0000-0100-000010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28575</xdr:colOff>
          <xdr:row>13</xdr:row>
          <xdr:rowOff>9525</xdr:rowOff>
        </xdr:to>
        <xdr:sp macro="" textlink="">
          <xdr:nvSpPr>
            <xdr:cNvPr id="87057" name="Check Box 17" hidden="1">
              <a:extLst>
                <a:ext uri="{63B3BB69-23CF-44E3-9099-C40C66FF867C}">
                  <a14:compatExt spid="_x0000_s87057"/>
                </a:ext>
                <a:ext uri="{FF2B5EF4-FFF2-40B4-BE49-F238E27FC236}">
                  <a16:creationId xmlns:a16="http://schemas.microsoft.com/office/drawing/2014/main" id="{00000000-0008-0000-0100-000011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28575</xdr:colOff>
          <xdr:row>15</xdr:row>
          <xdr:rowOff>9525</xdr:rowOff>
        </xdr:to>
        <xdr:sp macro="" textlink="">
          <xdr:nvSpPr>
            <xdr:cNvPr id="87058" name="Check Box 18" hidden="1">
              <a:extLst>
                <a:ext uri="{63B3BB69-23CF-44E3-9099-C40C66FF867C}">
                  <a14:compatExt spid="_x0000_s87058"/>
                </a:ext>
                <a:ext uri="{FF2B5EF4-FFF2-40B4-BE49-F238E27FC236}">
                  <a16:creationId xmlns:a16="http://schemas.microsoft.com/office/drawing/2014/main" id="{00000000-0008-0000-0100-000012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28575</xdr:colOff>
          <xdr:row>16</xdr:row>
          <xdr:rowOff>9525</xdr:rowOff>
        </xdr:to>
        <xdr:sp macro="" textlink="">
          <xdr:nvSpPr>
            <xdr:cNvPr id="87059" name="Check Box 19" hidden="1">
              <a:extLst>
                <a:ext uri="{63B3BB69-23CF-44E3-9099-C40C66FF867C}">
                  <a14:compatExt spid="_x0000_s87059"/>
                </a:ext>
                <a:ext uri="{FF2B5EF4-FFF2-40B4-BE49-F238E27FC236}">
                  <a16:creationId xmlns:a16="http://schemas.microsoft.com/office/drawing/2014/main" id="{00000000-0008-0000-0100-000013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28575</xdr:colOff>
          <xdr:row>18</xdr:row>
          <xdr:rowOff>9525</xdr:rowOff>
        </xdr:to>
        <xdr:sp macro="" textlink="">
          <xdr:nvSpPr>
            <xdr:cNvPr id="87060" name="Check Box 20" hidden="1">
              <a:extLst>
                <a:ext uri="{63B3BB69-23CF-44E3-9099-C40C66FF867C}">
                  <a14:compatExt spid="_x0000_s87060"/>
                </a:ext>
                <a:ext uri="{FF2B5EF4-FFF2-40B4-BE49-F238E27FC236}">
                  <a16:creationId xmlns:a16="http://schemas.microsoft.com/office/drawing/2014/main" id="{00000000-0008-0000-0100-000014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28575</xdr:colOff>
          <xdr:row>19</xdr:row>
          <xdr:rowOff>9525</xdr:rowOff>
        </xdr:to>
        <xdr:sp macro="" textlink="">
          <xdr:nvSpPr>
            <xdr:cNvPr id="87061" name="Check Box 21" hidden="1">
              <a:extLst>
                <a:ext uri="{63B3BB69-23CF-44E3-9099-C40C66FF867C}">
                  <a14:compatExt spid="_x0000_s87061"/>
                </a:ext>
                <a:ext uri="{FF2B5EF4-FFF2-40B4-BE49-F238E27FC236}">
                  <a16:creationId xmlns:a16="http://schemas.microsoft.com/office/drawing/2014/main" id="{00000000-0008-0000-0100-000015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28575</xdr:colOff>
          <xdr:row>20</xdr:row>
          <xdr:rowOff>9525</xdr:rowOff>
        </xdr:to>
        <xdr:sp macro="" textlink="">
          <xdr:nvSpPr>
            <xdr:cNvPr id="87062" name="Check Box 22" hidden="1">
              <a:extLst>
                <a:ext uri="{63B3BB69-23CF-44E3-9099-C40C66FF867C}">
                  <a14:compatExt spid="_x0000_s87062"/>
                </a:ext>
                <a:ext uri="{FF2B5EF4-FFF2-40B4-BE49-F238E27FC236}">
                  <a16:creationId xmlns:a16="http://schemas.microsoft.com/office/drawing/2014/main" id="{00000000-0008-0000-0100-000016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28575</xdr:colOff>
          <xdr:row>21</xdr:row>
          <xdr:rowOff>9525</xdr:rowOff>
        </xdr:to>
        <xdr:sp macro="" textlink="">
          <xdr:nvSpPr>
            <xdr:cNvPr id="87063" name="Check Box 23" hidden="1">
              <a:extLst>
                <a:ext uri="{63B3BB69-23CF-44E3-9099-C40C66FF867C}">
                  <a14:compatExt spid="_x0000_s87063"/>
                </a:ext>
                <a:ext uri="{FF2B5EF4-FFF2-40B4-BE49-F238E27FC236}">
                  <a16:creationId xmlns:a16="http://schemas.microsoft.com/office/drawing/2014/main" id="{00000000-0008-0000-0100-000017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28575</xdr:colOff>
          <xdr:row>22</xdr:row>
          <xdr:rowOff>9525</xdr:rowOff>
        </xdr:to>
        <xdr:sp macro="" textlink="">
          <xdr:nvSpPr>
            <xdr:cNvPr id="87064" name="Check Box 24" hidden="1">
              <a:extLst>
                <a:ext uri="{63B3BB69-23CF-44E3-9099-C40C66FF867C}">
                  <a14:compatExt spid="_x0000_s87064"/>
                </a:ext>
                <a:ext uri="{FF2B5EF4-FFF2-40B4-BE49-F238E27FC236}">
                  <a16:creationId xmlns:a16="http://schemas.microsoft.com/office/drawing/2014/main" id="{00000000-0008-0000-0100-000018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28575</xdr:colOff>
          <xdr:row>23</xdr:row>
          <xdr:rowOff>9525</xdr:rowOff>
        </xdr:to>
        <xdr:sp macro="" textlink="">
          <xdr:nvSpPr>
            <xdr:cNvPr id="87065" name="Check Box 25" hidden="1">
              <a:extLst>
                <a:ext uri="{63B3BB69-23CF-44E3-9099-C40C66FF867C}">
                  <a14:compatExt spid="_x0000_s87065"/>
                </a:ext>
                <a:ext uri="{FF2B5EF4-FFF2-40B4-BE49-F238E27FC236}">
                  <a16:creationId xmlns:a16="http://schemas.microsoft.com/office/drawing/2014/main" id="{00000000-0008-0000-0100-000019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28575</xdr:colOff>
          <xdr:row>24</xdr:row>
          <xdr:rowOff>9525</xdr:rowOff>
        </xdr:to>
        <xdr:sp macro="" textlink="">
          <xdr:nvSpPr>
            <xdr:cNvPr id="87066" name="Check Box 26" hidden="1">
              <a:extLst>
                <a:ext uri="{63B3BB69-23CF-44E3-9099-C40C66FF867C}">
                  <a14:compatExt spid="_x0000_s87066"/>
                </a:ext>
                <a:ext uri="{FF2B5EF4-FFF2-40B4-BE49-F238E27FC236}">
                  <a16:creationId xmlns:a16="http://schemas.microsoft.com/office/drawing/2014/main" id="{00000000-0008-0000-0100-00001A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28575</xdr:colOff>
          <xdr:row>26</xdr:row>
          <xdr:rowOff>9525</xdr:rowOff>
        </xdr:to>
        <xdr:sp macro="" textlink="">
          <xdr:nvSpPr>
            <xdr:cNvPr id="87067" name="Check Box 27" hidden="1">
              <a:extLst>
                <a:ext uri="{63B3BB69-23CF-44E3-9099-C40C66FF867C}">
                  <a14:compatExt spid="_x0000_s87067"/>
                </a:ext>
                <a:ext uri="{FF2B5EF4-FFF2-40B4-BE49-F238E27FC236}">
                  <a16:creationId xmlns:a16="http://schemas.microsoft.com/office/drawing/2014/main" id="{00000000-0008-0000-0100-00001B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28575</xdr:colOff>
          <xdr:row>27</xdr:row>
          <xdr:rowOff>9525</xdr:rowOff>
        </xdr:to>
        <xdr:sp macro="" textlink="">
          <xdr:nvSpPr>
            <xdr:cNvPr id="87068" name="Check Box 28" hidden="1">
              <a:extLst>
                <a:ext uri="{63B3BB69-23CF-44E3-9099-C40C66FF867C}">
                  <a14:compatExt spid="_x0000_s87068"/>
                </a:ext>
                <a:ext uri="{FF2B5EF4-FFF2-40B4-BE49-F238E27FC236}">
                  <a16:creationId xmlns:a16="http://schemas.microsoft.com/office/drawing/2014/main" id="{00000000-0008-0000-0100-00001C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28575</xdr:colOff>
          <xdr:row>29</xdr:row>
          <xdr:rowOff>0</xdr:rowOff>
        </xdr:to>
        <xdr:sp macro="" textlink="">
          <xdr:nvSpPr>
            <xdr:cNvPr id="87069" name="Check Box 29" hidden="1">
              <a:extLst>
                <a:ext uri="{63B3BB69-23CF-44E3-9099-C40C66FF867C}">
                  <a14:compatExt spid="_x0000_s87069"/>
                </a:ext>
                <a:ext uri="{FF2B5EF4-FFF2-40B4-BE49-F238E27FC236}">
                  <a16:creationId xmlns:a16="http://schemas.microsoft.com/office/drawing/2014/main" id="{00000000-0008-0000-0100-00001D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47625</xdr:colOff>
          <xdr:row>4</xdr:row>
          <xdr:rowOff>9525</xdr:rowOff>
        </xdr:to>
        <xdr:sp macro="" textlink="">
          <xdr:nvSpPr>
            <xdr:cNvPr id="88073" name="Check Box 9" hidden="1">
              <a:extLst>
                <a:ext uri="{63B3BB69-23CF-44E3-9099-C40C66FF867C}">
                  <a14:compatExt spid="_x0000_s88073"/>
                </a:ext>
                <a:ext uri="{FF2B5EF4-FFF2-40B4-BE49-F238E27FC236}">
                  <a16:creationId xmlns:a16="http://schemas.microsoft.com/office/drawing/2014/main" id="{00000000-0008-0000-0200-000009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47625</xdr:colOff>
          <xdr:row>5</xdr:row>
          <xdr:rowOff>9525</xdr:rowOff>
        </xdr:to>
        <xdr:sp macro="" textlink="">
          <xdr:nvSpPr>
            <xdr:cNvPr id="88074" name="Check Box 10" hidden="1">
              <a:extLst>
                <a:ext uri="{63B3BB69-23CF-44E3-9099-C40C66FF867C}">
                  <a14:compatExt spid="_x0000_s88074"/>
                </a:ext>
                <a:ext uri="{FF2B5EF4-FFF2-40B4-BE49-F238E27FC236}">
                  <a16:creationId xmlns:a16="http://schemas.microsoft.com/office/drawing/2014/main" id="{00000000-0008-0000-0200-00000A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47625</xdr:colOff>
          <xdr:row>6</xdr:row>
          <xdr:rowOff>9525</xdr:rowOff>
        </xdr:to>
        <xdr:sp macro="" textlink="">
          <xdr:nvSpPr>
            <xdr:cNvPr id="88075" name="Check Box 11" hidden="1">
              <a:extLst>
                <a:ext uri="{63B3BB69-23CF-44E3-9099-C40C66FF867C}">
                  <a14:compatExt spid="_x0000_s88075"/>
                </a:ext>
                <a:ext uri="{FF2B5EF4-FFF2-40B4-BE49-F238E27FC236}">
                  <a16:creationId xmlns:a16="http://schemas.microsoft.com/office/drawing/2014/main" id="{00000000-0008-0000-0200-00000B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47625</xdr:colOff>
          <xdr:row>7</xdr:row>
          <xdr:rowOff>9525</xdr:rowOff>
        </xdr:to>
        <xdr:sp macro="" textlink="">
          <xdr:nvSpPr>
            <xdr:cNvPr id="88076" name="Check Box 12" hidden="1">
              <a:extLst>
                <a:ext uri="{63B3BB69-23CF-44E3-9099-C40C66FF867C}">
                  <a14:compatExt spid="_x0000_s88076"/>
                </a:ext>
                <a:ext uri="{FF2B5EF4-FFF2-40B4-BE49-F238E27FC236}">
                  <a16:creationId xmlns:a16="http://schemas.microsoft.com/office/drawing/2014/main" id="{00000000-0008-0000-0200-00000C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47625</xdr:colOff>
          <xdr:row>9</xdr:row>
          <xdr:rowOff>9525</xdr:rowOff>
        </xdr:to>
        <xdr:sp macro="" textlink="">
          <xdr:nvSpPr>
            <xdr:cNvPr id="88077" name="Check Box 13" hidden="1">
              <a:extLst>
                <a:ext uri="{63B3BB69-23CF-44E3-9099-C40C66FF867C}">
                  <a14:compatExt spid="_x0000_s88077"/>
                </a:ext>
                <a:ext uri="{FF2B5EF4-FFF2-40B4-BE49-F238E27FC236}">
                  <a16:creationId xmlns:a16="http://schemas.microsoft.com/office/drawing/2014/main" id="{00000000-0008-0000-0200-00000D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47625</xdr:colOff>
          <xdr:row>10</xdr:row>
          <xdr:rowOff>9525</xdr:rowOff>
        </xdr:to>
        <xdr:sp macro="" textlink="">
          <xdr:nvSpPr>
            <xdr:cNvPr id="88078" name="Check Box 14" hidden="1">
              <a:extLst>
                <a:ext uri="{63B3BB69-23CF-44E3-9099-C40C66FF867C}">
                  <a14:compatExt spid="_x0000_s88078"/>
                </a:ext>
                <a:ext uri="{FF2B5EF4-FFF2-40B4-BE49-F238E27FC236}">
                  <a16:creationId xmlns:a16="http://schemas.microsoft.com/office/drawing/2014/main" id="{00000000-0008-0000-0200-00000E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47625</xdr:colOff>
          <xdr:row>12</xdr:row>
          <xdr:rowOff>9525</xdr:rowOff>
        </xdr:to>
        <xdr:sp macro="" textlink="">
          <xdr:nvSpPr>
            <xdr:cNvPr id="88079" name="Check Box 15" hidden="1">
              <a:extLst>
                <a:ext uri="{63B3BB69-23CF-44E3-9099-C40C66FF867C}">
                  <a14:compatExt spid="_x0000_s88079"/>
                </a:ext>
                <a:ext uri="{FF2B5EF4-FFF2-40B4-BE49-F238E27FC236}">
                  <a16:creationId xmlns:a16="http://schemas.microsoft.com/office/drawing/2014/main" id="{00000000-0008-0000-0200-00000F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47625</xdr:colOff>
          <xdr:row>13</xdr:row>
          <xdr:rowOff>9525</xdr:rowOff>
        </xdr:to>
        <xdr:sp macro="" textlink="">
          <xdr:nvSpPr>
            <xdr:cNvPr id="88080" name="Check Box 16" hidden="1">
              <a:extLst>
                <a:ext uri="{63B3BB69-23CF-44E3-9099-C40C66FF867C}">
                  <a14:compatExt spid="_x0000_s88080"/>
                </a:ext>
                <a:ext uri="{FF2B5EF4-FFF2-40B4-BE49-F238E27FC236}">
                  <a16:creationId xmlns:a16="http://schemas.microsoft.com/office/drawing/2014/main" id="{00000000-0008-0000-0200-000010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47625</xdr:colOff>
          <xdr:row>15</xdr:row>
          <xdr:rowOff>9525</xdr:rowOff>
        </xdr:to>
        <xdr:sp macro="" textlink="">
          <xdr:nvSpPr>
            <xdr:cNvPr id="88081" name="Check Box 17" hidden="1">
              <a:extLst>
                <a:ext uri="{63B3BB69-23CF-44E3-9099-C40C66FF867C}">
                  <a14:compatExt spid="_x0000_s88081"/>
                </a:ext>
                <a:ext uri="{FF2B5EF4-FFF2-40B4-BE49-F238E27FC236}">
                  <a16:creationId xmlns:a16="http://schemas.microsoft.com/office/drawing/2014/main" id="{00000000-0008-0000-0200-000011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47625</xdr:colOff>
          <xdr:row>16</xdr:row>
          <xdr:rowOff>9525</xdr:rowOff>
        </xdr:to>
        <xdr:sp macro="" textlink="">
          <xdr:nvSpPr>
            <xdr:cNvPr id="88082" name="Check Box 18" hidden="1">
              <a:extLst>
                <a:ext uri="{63B3BB69-23CF-44E3-9099-C40C66FF867C}">
                  <a14:compatExt spid="_x0000_s88082"/>
                </a:ext>
                <a:ext uri="{FF2B5EF4-FFF2-40B4-BE49-F238E27FC236}">
                  <a16:creationId xmlns:a16="http://schemas.microsoft.com/office/drawing/2014/main" id="{00000000-0008-0000-0200-000012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47625</xdr:colOff>
          <xdr:row>17</xdr:row>
          <xdr:rowOff>9525</xdr:rowOff>
        </xdr:to>
        <xdr:sp macro="" textlink="">
          <xdr:nvSpPr>
            <xdr:cNvPr id="88083" name="Check Box 19" hidden="1">
              <a:extLst>
                <a:ext uri="{63B3BB69-23CF-44E3-9099-C40C66FF867C}">
                  <a14:compatExt spid="_x0000_s88083"/>
                </a:ext>
                <a:ext uri="{FF2B5EF4-FFF2-40B4-BE49-F238E27FC236}">
                  <a16:creationId xmlns:a16="http://schemas.microsoft.com/office/drawing/2014/main" id="{00000000-0008-0000-0200-000013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47625</xdr:colOff>
          <xdr:row>18</xdr:row>
          <xdr:rowOff>9525</xdr:rowOff>
        </xdr:to>
        <xdr:sp macro="" textlink="">
          <xdr:nvSpPr>
            <xdr:cNvPr id="88084" name="Check Box 20" hidden="1">
              <a:extLst>
                <a:ext uri="{63B3BB69-23CF-44E3-9099-C40C66FF867C}">
                  <a14:compatExt spid="_x0000_s88084"/>
                </a:ext>
                <a:ext uri="{FF2B5EF4-FFF2-40B4-BE49-F238E27FC236}">
                  <a16:creationId xmlns:a16="http://schemas.microsoft.com/office/drawing/2014/main" id="{00000000-0008-0000-0200-000014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47625</xdr:colOff>
          <xdr:row>19</xdr:row>
          <xdr:rowOff>9525</xdr:rowOff>
        </xdr:to>
        <xdr:sp macro="" textlink="">
          <xdr:nvSpPr>
            <xdr:cNvPr id="88085" name="Check Box 21" hidden="1">
              <a:extLst>
                <a:ext uri="{63B3BB69-23CF-44E3-9099-C40C66FF867C}">
                  <a14:compatExt spid="_x0000_s88085"/>
                </a:ext>
                <a:ext uri="{FF2B5EF4-FFF2-40B4-BE49-F238E27FC236}">
                  <a16:creationId xmlns:a16="http://schemas.microsoft.com/office/drawing/2014/main" id="{00000000-0008-0000-0200-000015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47625</xdr:colOff>
          <xdr:row>20</xdr:row>
          <xdr:rowOff>9525</xdr:rowOff>
        </xdr:to>
        <xdr:sp macro="" textlink="">
          <xdr:nvSpPr>
            <xdr:cNvPr id="88086" name="Check Box 22" hidden="1">
              <a:extLst>
                <a:ext uri="{63B3BB69-23CF-44E3-9099-C40C66FF867C}">
                  <a14:compatExt spid="_x0000_s88086"/>
                </a:ext>
                <a:ext uri="{FF2B5EF4-FFF2-40B4-BE49-F238E27FC236}">
                  <a16:creationId xmlns:a16="http://schemas.microsoft.com/office/drawing/2014/main" id="{00000000-0008-0000-0200-000016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47625</xdr:colOff>
          <xdr:row>21</xdr:row>
          <xdr:rowOff>9525</xdr:rowOff>
        </xdr:to>
        <xdr:sp macro="" textlink="">
          <xdr:nvSpPr>
            <xdr:cNvPr id="88087" name="Check Box 23" hidden="1">
              <a:extLst>
                <a:ext uri="{63B3BB69-23CF-44E3-9099-C40C66FF867C}">
                  <a14:compatExt spid="_x0000_s88087"/>
                </a:ext>
                <a:ext uri="{FF2B5EF4-FFF2-40B4-BE49-F238E27FC236}">
                  <a16:creationId xmlns:a16="http://schemas.microsoft.com/office/drawing/2014/main" id="{00000000-0008-0000-0200-000017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47625</xdr:colOff>
          <xdr:row>23</xdr:row>
          <xdr:rowOff>9525</xdr:rowOff>
        </xdr:to>
        <xdr:sp macro="" textlink="">
          <xdr:nvSpPr>
            <xdr:cNvPr id="88088" name="Check Box 24" hidden="1">
              <a:extLst>
                <a:ext uri="{63B3BB69-23CF-44E3-9099-C40C66FF867C}">
                  <a14:compatExt spid="_x0000_s88088"/>
                </a:ext>
                <a:ext uri="{FF2B5EF4-FFF2-40B4-BE49-F238E27FC236}">
                  <a16:creationId xmlns:a16="http://schemas.microsoft.com/office/drawing/2014/main" id="{00000000-0008-0000-0200-000018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47625</xdr:colOff>
          <xdr:row>24</xdr:row>
          <xdr:rowOff>9525</xdr:rowOff>
        </xdr:to>
        <xdr:sp macro="" textlink="">
          <xdr:nvSpPr>
            <xdr:cNvPr id="88089" name="Check Box 25" hidden="1">
              <a:extLst>
                <a:ext uri="{63B3BB69-23CF-44E3-9099-C40C66FF867C}">
                  <a14:compatExt spid="_x0000_s88089"/>
                </a:ext>
                <a:ext uri="{FF2B5EF4-FFF2-40B4-BE49-F238E27FC236}">
                  <a16:creationId xmlns:a16="http://schemas.microsoft.com/office/drawing/2014/main" id="{00000000-0008-0000-0200-000019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47625</xdr:colOff>
          <xdr:row>25</xdr:row>
          <xdr:rowOff>9525</xdr:rowOff>
        </xdr:to>
        <xdr:sp macro="" textlink="">
          <xdr:nvSpPr>
            <xdr:cNvPr id="88090" name="Check Box 26" hidden="1">
              <a:extLst>
                <a:ext uri="{63B3BB69-23CF-44E3-9099-C40C66FF867C}">
                  <a14:compatExt spid="_x0000_s88090"/>
                </a:ext>
                <a:ext uri="{FF2B5EF4-FFF2-40B4-BE49-F238E27FC236}">
                  <a16:creationId xmlns:a16="http://schemas.microsoft.com/office/drawing/2014/main" id="{00000000-0008-0000-0200-00001A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47625</xdr:colOff>
          <xdr:row>27</xdr:row>
          <xdr:rowOff>0</xdr:rowOff>
        </xdr:to>
        <xdr:sp macro="" textlink="">
          <xdr:nvSpPr>
            <xdr:cNvPr id="88091" name="Check Box 27" hidden="1">
              <a:extLst>
                <a:ext uri="{63B3BB69-23CF-44E3-9099-C40C66FF867C}">
                  <a14:compatExt spid="_x0000_s88091"/>
                </a:ext>
                <a:ext uri="{FF2B5EF4-FFF2-40B4-BE49-F238E27FC236}">
                  <a16:creationId xmlns:a16="http://schemas.microsoft.com/office/drawing/2014/main" id="{00000000-0008-0000-0200-00001B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66675</xdr:colOff>
          <xdr:row>4</xdr:row>
          <xdr:rowOff>9525</xdr:rowOff>
        </xdr:to>
        <xdr:sp macro="" textlink="">
          <xdr:nvSpPr>
            <xdr:cNvPr id="89097" name="Check Box 9" hidden="1">
              <a:extLst>
                <a:ext uri="{63B3BB69-23CF-44E3-9099-C40C66FF867C}">
                  <a14:compatExt spid="_x0000_s89097"/>
                </a:ext>
                <a:ext uri="{FF2B5EF4-FFF2-40B4-BE49-F238E27FC236}">
                  <a16:creationId xmlns:a16="http://schemas.microsoft.com/office/drawing/2014/main" id="{00000000-0008-0000-0300-000009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66675</xdr:colOff>
          <xdr:row>5</xdr:row>
          <xdr:rowOff>9525</xdr:rowOff>
        </xdr:to>
        <xdr:sp macro="" textlink="">
          <xdr:nvSpPr>
            <xdr:cNvPr id="89098" name="Check Box 10" hidden="1">
              <a:extLst>
                <a:ext uri="{63B3BB69-23CF-44E3-9099-C40C66FF867C}">
                  <a14:compatExt spid="_x0000_s89098"/>
                </a:ext>
                <a:ext uri="{FF2B5EF4-FFF2-40B4-BE49-F238E27FC236}">
                  <a16:creationId xmlns:a16="http://schemas.microsoft.com/office/drawing/2014/main" id="{00000000-0008-0000-0300-00000A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66675</xdr:colOff>
          <xdr:row>6</xdr:row>
          <xdr:rowOff>9525</xdr:rowOff>
        </xdr:to>
        <xdr:sp macro="" textlink="">
          <xdr:nvSpPr>
            <xdr:cNvPr id="89099" name="Check Box 11" hidden="1">
              <a:extLst>
                <a:ext uri="{63B3BB69-23CF-44E3-9099-C40C66FF867C}">
                  <a14:compatExt spid="_x0000_s89099"/>
                </a:ext>
                <a:ext uri="{FF2B5EF4-FFF2-40B4-BE49-F238E27FC236}">
                  <a16:creationId xmlns:a16="http://schemas.microsoft.com/office/drawing/2014/main" id="{00000000-0008-0000-0300-00000B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66675</xdr:colOff>
          <xdr:row>7</xdr:row>
          <xdr:rowOff>9525</xdr:rowOff>
        </xdr:to>
        <xdr:sp macro="" textlink="">
          <xdr:nvSpPr>
            <xdr:cNvPr id="89100" name="Check Box 12" hidden="1">
              <a:extLst>
                <a:ext uri="{63B3BB69-23CF-44E3-9099-C40C66FF867C}">
                  <a14:compatExt spid="_x0000_s89100"/>
                </a:ext>
                <a:ext uri="{FF2B5EF4-FFF2-40B4-BE49-F238E27FC236}">
                  <a16:creationId xmlns:a16="http://schemas.microsoft.com/office/drawing/2014/main" id="{00000000-0008-0000-0300-00000C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66675</xdr:colOff>
          <xdr:row>9</xdr:row>
          <xdr:rowOff>9525</xdr:rowOff>
        </xdr:to>
        <xdr:sp macro="" textlink="">
          <xdr:nvSpPr>
            <xdr:cNvPr id="89101" name="Check Box 13" hidden="1">
              <a:extLst>
                <a:ext uri="{63B3BB69-23CF-44E3-9099-C40C66FF867C}">
                  <a14:compatExt spid="_x0000_s89101"/>
                </a:ext>
                <a:ext uri="{FF2B5EF4-FFF2-40B4-BE49-F238E27FC236}">
                  <a16:creationId xmlns:a16="http://schemas.microsoft.com/office/drawing/2014/main" id="{00000000-0008-0000-0300-00000D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66675</xdr:colOff>
          <xdr:row>10</xdr:row>
          <xdr:rowOff>9525</xdr:rowOff>
        </xdr:to>
        <xdr:sp macro="" textlink="">
          <xdr:nvSpPr>
            <xdr:cNvPr id="89102" name="Check Box 14" hidden="1">
              <a:extLst>
                <a:ext uri="{63B3BB69-23CF-44E3-9099-C40C66FF867C}">
                  <a14:compatExt spid="_x0000_s89102"/>
                </a:ext>
                <a:ext uri="{FF2B5EF4-FFF2-40B4-BE49-F238E27FC236}">
                  <a16:creationId xmlns:a16="http://schemas.microsoft.com/office/drawing/2014/main" id="{00000000-0008-0000-0300-00000E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66675</xdr:colOff>
          <xdr:row>12</xdr:row>
          <xdr:rowOff>9525</xdr:rowOff>
        </xdr:to>
        <xdr:sp macro="" textlink="">
          <xdr:nvSpPr>
            <xdr:cNvPr id="89103" name="Check Box 15" hidden="1">
              <a:extLst>
                <a:ext uri="{63B3BB69-23CF-44E3-9099-C40C66FF867C}">
                  <a14:compatExt spid="_x0000_s89103"/>
                </a:ext>
                <a:ext uri="{FF2B5EF4-FFF2-40B4-BE49-F238E27FC236}">
                  <a16:creationId xmlns:a16="http://schemas.microsoft.com/office/drawing/2014/main" id="{00000000-0008-0000-0300-00000F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66675</xdr:colOff>
          <xdr:row>14</xdr:row>
          <xdr:rowOff>9525</xdr:rowOff>
        </xdr:to>
        <xdr:sp macro="" textlink="">
          <xdr:nvSpPr>
            <xdr:cNvPr id="89104" name="Check Box 16" hidden="1">
              <a:extLst>
                <a:ext uri="{63B3BB69-23CF-44E3-9099-C40C66FF867C}">
                  <a14:compatExt spid="_x0000_s89104"/>
                </a:ext>
                <a:ext uri="{FF2B5EF4-FFF2-40B4-BE49-F238E27FC236}">
                  <a16:creationId xmlns:a16="http://schemas.microsoft.com/office/drawing/2014/main" id="{00000000-0008-0000-0300-000010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66675</xdr:colOff>
          <xdr:row>15</xdr:row>
          <xdr:rowOff>9525</xdr:rowOff>
        </xdr:to>
        <xdr:sp macro="" textlink="">
          <xdr:nvSpPr>
            <xdr:cNvPr id="89105" name="Check Box 17" hidden="1">
              <a:extLst>
                <a:ext uri="{63B3BB69-23CF-44E3-9099-C40C66FF867C}">
                  <a14:compatExt spid="_x0000_s89105"/>
                </a:ext>
                <a:ext uri="{FF2B5EF4-FFF2-40B4-BE49-F238E27FC236}">
                  <a16:creationId xmlns:a16="http://schemas.microsoft.com/office/drawing/2014/main" id="{00000000-0008-0000-0300-000011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66675</xdr:colOff>
          <xdr:row>16</xdr:row>
          <xdr:rowOff>9525</xdr:rowOff>
        </xdr:to>
        <xdr:sp macro="" textlink="">
          <xdr:nvSpPr>
            <xdr:cNvPr id="89106" name="Check Box 18" hidden="1">
              <a:extLst>
                <a:ext uri="{63B3BB69-23CF-44E3-9099-C40C66FF867C}">
                  <a14:compatExt spid="_x0000_s89106"/>
                </a:ext>
                <a:ext uri="{FF2B5EF4-FFF2-40B4-BE49-F238E27FC236}">
                  <a16:creationId xmlns:a16="http://schemas.microsoft.com/office/drawing/2014/main" id="{00000000-0008-0000-0300-000012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66675</xdr:colOff>
          <xdr:row>18</xdr:row>
          <xdr:rowOff>0</xdr:rowOff>
        </xdr:to>
        <xdr:sp macro="" textlink="">
          <xdr:nvSpPr>
            <xdr:cNvPr id="89107" name="Check Box 19" hidden="1">
              <a:extLst>
                <a:ext uri="{63B3BB69-23CF-44E3-9099-C40C66FF867C}">
                  <a14:compatExt spid="_x0000_s89107"/>
                </a:ext>
                <a:ext uri="{FF2B5EF4-FFF2-40B4-BE49-F238E27FC236}">
                  <a16:creationId xmlns:a16="http://schemas.microsoft.com/office/drawing/2014/main" id="{00000000-0008-0000-0300-000013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38100</xdr:colOff>
          <xdr:row>4</xdr:row>
          <xdr:rowOff>9525</xdr:rowOff>
        </xdr:to>
        <xdr:sp macro="" textlink="">
          <xdr:nvSpPr>
            <xdr:cNvPr id="90121" name="Check Box 9" hidden="1">
              <a:extLst>
                <a:ext uri="{63B3BB69-23CF-44E3-9099-C40C66FF867C}">
                  <a14:compatExt spid="_x0000_s90121"/>
                </a:ext>
                <a:ext uri="{FF2B5EF4-FFF2-40B4-BE49-F238E27FC236}">
                  <a16:creationId xmlns:a16="http://schemas.microsoft.com/office/drawing/2014/main" id="{00000000-0008-0000-0400-000009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38100</xdr:colOff>
          <xdr:row>5</xdr:row>
          <xdr:rowOff>9525</xdr:rowOff>
        </xdr:to>
        <xdr:sp macro="" textlink="">
          <xdr:nvSpPr>
            <xdr:cNvPr id="90122" name="Check Box 10" hidden="1">
              <a:extLst>
                <a:ext uri="{63B3BB69-23CF-44E3-9099-C40C66FF867C}">
                  <a14:compatExt spid="_x0000_s90122"/>
                </a:ext>
                <a:ext uri="{FF2B5EF4-FFF2-40B4-BE49-F238E27FC236}">
                  <a16:creationId xmlns:a16="http://schemas.microsoft.com/office/drawing/2014/main" id="{00000000-0008-0000-0400-00000A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38100</xdr:colOff>
          <xdr:row>6</xdr:row>
          <xdr:rowOff>9525</xdr:rowOff>
        </xdr:to>
        <xdr:sp macro="" textlink="">
          <xdr:nvSpPr>
            <xdr:cNvPr id="90123" name="Check Box 11" hidden="1">
              <a:extLst>
                <a:ext uri="{63B3BB69-23CF-44E3-9099-C40C66FF867C}">
                  <a14:compatExt spid="_x0000_s90123"/>
                </a:ext>
                <a:ext uri="{FF2B5EF4-FFF2-40B4-BE49-F238E27FC236}">
                  <a16:creationId xmlns:a16="http://schemas.microsoft.com/office/drawing/2014/main" id="{00000000-0008-0000-0400-00000B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38100</xdr:colOff>
          <xdr:row>7</xdr:row>
          <xdr:rowOff>9525</xdr:rowOff>
        </xdr:to>
        <xdr:sp macro="" textlink="">
          <xdr:nvSpPr>
            <xdr:cNvPr id="90124" name="Check Box 12" hidden="1">
              <a:extLst>
                <a:ext uri="{63B3BB69-23CF-44E3-9099-C40C66FF867C}">
                  <a14:compatExt spid="_x0000_s90124"/>
                </a:ext>
                <a:ext uri="{FF2B5EF4-FFF2-40B4-BE49-F238E27FC236}">
                  <a16:creationId xmlns:a16="http://schemas.microsoft.com/office/drawing/2014/main" id="{00000000-0008-0000-0400-00000C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38100</xdr:colOff>
          <xdr:row>8</xdr:row>
          <xdr:rowOff>9525</xdr:rowOff>
        </xdr:to>
        <xdr:sp macro="" textlink="">
          <xdr:nvSpPr>
            <xdr:cNvPr id="90125" name="Check Box 13" hidden="1">
              <a:extLst>
                <a:ext uri="{63B3BB69-23CF-44E3-9099-C40C66FF867C}">
                  <a14:compatExt spid="_x0000_s90125"/>
                </a:ext>
                <a:ext uri="{FF2B5EF4-FFF2-40B4-BE49-F238E27FC236}">
                  <a16:creationId xmlns:a16="http://schemas.microsoft.com/office/drawing/2014/main" id="{00000000-0008-0000-0400-00000D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38100</xdr:colOff>
          <xdr:row>9</xdr:row>
          <xdr:rowOff>9525</xdr:rowOff>
        </xdr:to>
        <xdr:sp macro="" textlink="">
          <xdr:nvSpPr>
            <xdr:cNvPr id="90126" name="Check Box 14" hidden="1">
              <a:extLst>
                <a:ext uri="{63B3BB69-23CF-44E3-9099-C40C66FF867C}">
                  <a14:compatExt spid="_x0000_s90126"/>
                </a:ext>
                <a:ext uri="{FF2B5EF4-FFF2-40B4-BE49-F238E27FC236}">
                  <a16:creationId xmlns:a16="http://schemas.microsoft.com/office/drawing/2014/main" id="{00000000-0008-0000-0400-00000E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38100</xdr:colOff>
          <xdr:row>10</xdr:row>
          <xdr:rowOff>9525</xdr:rowOff>
        </xdr:to>
        <xdr:sp macro="" textlink="">
          <xdr:nvSpPr>
            <xdr:cNvPr id="90127" name="Check Box 15" hidden="1">
              <a:extLst>
                <a:ext uri="{63B3BB69-23CF-44E3-9099-C40C66FF867C}">
                  <a14:compatExt spid="_x0000_s90127"/>
                </a:ext>
                <a:ext uri="{FF2B5EF4-FFF2-40B4-BE49-F238E27FC236}">
                  <a16:creationId xmlns:a16="http://schemas.microsoft.com/office/drawing/2014/main" id="{00000000-0008-0000-0400-00000F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38100</xdr:colOff>
          <xdr:row>11</xdr:row>
          <xdr:rowOff>9525</xdr:rowOff>
        </xdr:to>
        <xdr:sp macro="" textlink="">
          <xdr:nvSpPr>
            <xdr:cNvPr id="90128" name="Check Box 16" hidden="1">
              <a:extLst>
                <a:ext uri="{63B3BB69-23CF-44E3-9099-C40C66FF867C}">
                  <a14:compatExt spid="_x0000_s90128"/>
                </a:ext>
                <a:ext uri="{FF2B5EF4-FFF2-40B4-BE49-F238E27FC236}">
                  <a16:creationId xmlns:a16="http://schemas.microsoft.com/office/drawing/2014/main" id="{00000000-0008-0000-0400-000010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38100</xdr:colOff>
          <xdr:row>14</xdr:row>
          <xdr:rowOff>9525</xdr:rowOff>
        </xdr:to>
        <xdr:sp macro="" textlink="">
          <xdr:nvSpPr>
            <xdr:cNvPr id="90129" name="Check Box 17" hidden="1">
              <a:extLst>
                <a:ext uri="{63B3BB69-23CF-44E3-9099-C40C66FF867C}">
                  <a14:compatExt spid="_x0000_s90129"/>
                </a:ext>
                <a:ext uri="{FF2B5EF4-FFF2-40B4-BE49-F238E27FC236}">
                  <a16:creationId xmlns:a16="http://schemas.microsoft.com/office/drawing/2014/main" id="{00000000-0008-0000-0400-000011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38100</xdr:colOff>
          <xdr:row>15</xdr:row>
          <xdr:rowOff>9525</xdr:rowOff>
        </xdr:to>
        <xdr:sp macro="" textlink="">
          <xdr:nvSpPr>
            <xdr:cNvPr id="90130" name="Check Box 18" hidden="1">
              <a:extLst>
                <a:ext uri="{63B3BB69-23CF-44E3-9099-C40C66FF867C}">
                  <a14:compatExt spid="_x0000_s90130"/>
                </a:ext>
                <a:ext uri="{FF2B5EF4-FFF2-40B4-BE49-F238E27FC236}">
                  <a16:creationId xmlns:a16="http://schemas.microsoft.com/office/drawing/2014/main" id="{00000000-0008-0000-0400-000012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38100</xdr:colOff>
          <xdr:row>16</xdr:row>
          <xdr:rowOff>9525</xdr:rowOff>
        </xdr:to>
        <xdr:sp macro="" textlink="">
          <xdr:nvSpPr>
            <xdr:cNvPr id="90131" name="Check Box 19" hidden="1">
              <a:extLst>
                <a:ext uri="{63B3BB69-23CF-44E3-9099-C40C66FF867C}">
                  <a14:compatExt spid="_x0000_s90131"/>
                </a:ext>
                <a:ext uri="{FF2B5EF4-FFF2-40B4-BE49-F238E27FC236}">
                  <a16:creationId xmlns:a16="http://schemas.microsoft.com/office/drawing/2014/main" id="{00000000-0008-0000-0400-000013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38100</xdr:colOff>
          <xdr:row>17</xdr:row>
          <xdr:rowOff>9525</xdr:rowOff>
        </xdr:to>
        <xdr:sp macro="" textlink="">
          <xdr:nvSpPr>
            <xdr:cNvPr id="90132" name="Check Box 20" hidden="1">
              <a:extLst>
                <a:ext uri="{63B3BB69-23CF-44E3-9099-C40C66FF867C}">
                  <a14:compatExt spid="_x0000_s90132"/>
                </a:ext>
                <a:ext uri="{FF2B5EF4-FFF2-40B4-BE49-F238E27FC236}">
                  <a16:creationId xmlns:a16="http://schemas.microsoft.com/office/drawing/2014/main" id="{00000000-0008-0000-0400-000014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38100</xdr:colOff>
          <xdr:row>18</xdr:row>
          <xdr:rowOff>9525</xdr:rowOff>
        </xdr:to>
        <xdr:sp macro="" textlink="">
          <xdr:nvSpPr>
            <xdr:cNvPr id="90133" name="Check Box 21" hidden="1">
              <a:extLst>
                <a:ext uri="{63B3BB69-23CF-44E3-9099-C40C66FF867C}">
                  <a14:compatExt spid="_x0000_s90133"/>
                </a:ext>
                <a:ext uri="{FF2B5EF4-FFF2-40B4-BE49-F238E27FC236}">
                  <a16:creationId xmlns:a16="http://schemas.microsoft.com/office/drawing/2014/main" id="{00000000-0008-0000-0400-000015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38100</xdr:colOff>
          <xdr:row>19</xdr:row>
          <xdr:rowOff>9525</xdr:rowOff>
        </xdr:to>
        <xdr:sp macro="" textlink="">
          <xdr:nvSpPr>
            <xdr:cNvPr id="90134" name="Check Box 22" hidden="1">
              <a:extLst>
                <a:ext uri="{63B3BB69-23CF-44E3-9099-C40C66FF867C}">
                  <a14:compatExt spid="_x0000_s90134"/>
                </a:ext>
                <a:ext uri="{FF2B5EF4-FFF2-40B4-BE49-F238E27FC236}">
                  <a16:creationId xmlns:a16="http://schemas.microsoft.com/office/drawing/2014/main" id="{00000000-0008-0000-0400-000016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38100</xdr:colOff>
          <xdr:row>20</xdr:row>
          <xdr:rowOff>9525</xdr:rowOff>
        </xdr:to>
        <xdr:sp macro="" textlink="">
          <xdr:nvSpPr>
            <xdr:cNvPr id="90135" name="Check Box 23" hidden="1">
              <a:extLst>
                <a:ext uri="{63B3BB69-23CF-44E3-9099-C40C66FF867C}">
                  <a14:compatExt spid="_x0000_s90135"/>
                </a:ext>
                <a:ext uri="{FF2B5EF4-FFF2-40B4-BE49-F238E27FC236}">
                  <a16:creationId xmlns:a16="http://schemas.microsoft.com/office/drawing/2014/main" id="{00000000-0008-0000-0400-000017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38100</xdr:colOff>
          <xdr:row>21</xdr:row>
          <xdr:rowOff>9525</xdr:rowOff>
        </xdr:to>
        <xdr:sp macro="" textlink="">
          <xdr:nvSpPr>
            <xdr:cNvPr id="90136" name="Check Box 24" hidden="1">
              <a:extLst>
                <a:ext uri="{63B3BB69-23CF-44E3-9099-C40C66FF867C}">
                  <a14:compatExt spid="_x0000_s90136"/>
                </a:ext>
                <a:ext uri="{FF2B5EF4-FFF2-40B4-BE49-F238E27FC236}">
                  <a16:creationId xmlns:a16="http://schemas.microsoft.com/office/drawing/2014/main" id="{00000000-0008-0000-0400-000018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38100</xdr:colOff>
          <xdr:row>22</xdr:row>
          <xdr:rowOff>9525</xdr:rowOff>
        </xdr:to>
        <xdr:sp macro="" textlink="">
          <xdr:nvSpPr>
            <xdr:cNvPr id="90137" name="Check Box 25" hidden="1">
              <a:extLst>
                <a:ext uri="{63B3BB69-23CF-44E3-9099-C40C66FF867C}">
                  <a14:compatExt spid="_x0000_s90137"/>
                </a:ext>
                <a:ext uri="{FF2B5EF4-FFF2-40B4-BE49-F238E27FC236}">
                  <a16:creationId xmlns:a16="http://schemas.microsoft.com/office/drawing/2014/main" id="{00000000-0008-0000-0400-000019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38100</xdr:colOff>
          <xdr:row>23</xdr:row>
          <xdr:rowOff>9525</xdr:rowOff>
        </xdr:to>
        <xdr:sp macro="" textlink="">
          <xdr:nvSpPr>
            <xdr:cNvPr id="90138" name="Check Box 26" hidden="1">
              <a:extLst>
                <a:ext uri="{63B3BB69-23CF-44E3-9099-C40C66FF867C}">
                  <a14:compatExt spid="_x0000_s90138"/>
                </a:ext>
                <a:ext uri="{FF2B5EF4-FFF2-40B4-BE49-F238E27FC236}">
                  <a16:creationId xmlns:a16="http://schemas.microsoft.com/office/drawing/2014/main" id="{00000000-0008-0000-0400-00001A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38100</xdr:colOff>
          <xdr:row>25</xdr:row>
          <xdr:rowOff>9525</xdr:rowOff>
        </xdr:to>
        <xdr:sp macro="" textlink="">
          <xdr:nvSpPr>
            <xdr:cNvPr id="90139" name="Check Box 27" hidden="1">
              <a:extLst>
                <a:ext uri="{63B3BB69-23CF-44E3-9099-C40C66FF867C}">
                  <a14:compatExt spid="_x0000_s90139"/>
                </a:ext>
                <a:ext uri="{FF2B5EF4-FFF2-40B4-BE49-F238E27FC236}">
                  <a16:creationId xmlns:a16="http://schemas.microsoft.com/office/drawing/2014/main" id="{00000000-0008-0000-0400-00001B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38100</xdr:colOff>
          <xdr:row>26</xdr:row>
          <xdr:rowOff>9525</xdr:rowOff>
        </xdr:to>
        <xdr:sp macro="" textlink="">
          <xdr:nvSpPr>
            <xdr:cNvPr id="90140" name="Check Box 28" hidden="1">
              <a:extLst>
                <a:ext uri="{63B3BB69-23CF-44E3-9099-C40C66FF867C}">
                  <a14:compatExt spid="_x0000_s90140"/>
                </a:ext>
                <a:ext uri="{FF2B5EF4-FFF2-40B4-BE49-F238E27FC236}">
                  <a16:creationId xmlns:a16="http://schemas.microsoft.com/office/drawing/2014/main" id="{00000000-0008-0000-0400-00001C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38100</xdr:colOff>
          <xdr:row>27</xdr:row>
          <xdr:rowOff>9525</xdr:rowOff>
        </xdr:to>
        <xdr:sp macro="" textlink="">
          <xdr:nvSpPr>
            <xdr:cNvPr id="90141" name="Check Box 29" hidden="1">
              <a:extLst>
                <a:ext uri="{63B3BB69-23CF-44E3-9099-C40C66FF867C}">
                  <a14:compatExt spid="_x0000_s90141"/>
                </a:ext>
                <a:ext uri="{FF2B5EF4-FFF2-40B4-BE49-F238E27FC236}">
                  <a16:creationId xmlns:a16="http://schemas.microsoft.com/office/drawing/2014/main" id="{00000000-0008-0000-0400-00001D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38100</xdr:colOff>
          <xdr:row>28</xdr:row>
          <xdr:rowOff>9525</xdr:rowOff>
        </xdr:to>
        <xdr:sp macro="" textlink="">
          <xdr:nvSpPr>
            <xdr:cNvPr id="90142" name="Check Box 30" hidden="1">
              <a:extLst>
                <a:ext uri="{63B3BB69-23CF-44E3-9099-C40C66FF867C}">
                  <a14:compatExt spid="_x0000_s90142"/>
                </a:ext>
                <a:ext uri="{FF2B5EF4-FFF2-40B4-BE49-F238E27FC236}">
                  <a16:creationId xmlns:a16="http://schemas.microsoft.com/office/drawing/2014/main" id="{00000000-0008-0000-0400-00001E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38100</xdr:colOff>
          <xdr:row>29</xdr:row>
          <xdr:rowOff>9525</xdr:rowOff>
        </xdr:to>
        <xdr:sp macro="" textlink="">
          <xdr:nvSpPr>
            <xdr:cNvPr id="90143" name="Check Box 31" hidden="1">
              <a:extLst>
                <a:ext uri="{63B3BB69-23CF-44E3-9099-C40C66FF867C}">
                  <a14:compatExt spid="_x0000_s90143"/>
                </a:ext>
                <a:ext uri="{FF2B5EF4-FFF2-40B4-BE49-F238E27FC236}">
                  <a16:creationId xmlns:a16="http://schemas.microsoft.com/office/drawing/2014/main" id="{00000000-0008-0000-0400-00001F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38100</xdr:colOff>
          <xdr:row>30</xdr:row>
          <xdr:rowOff>9525</xdr:rowOff>
        </xdr:to>
        <xdr:sp macro="" textlink="">
          <xdr:nvSpPr>
            <xdr:cNvPr id="90144" name="Check Box 32" hidden="1">
              <a:extLst>
                <a:ext uri="{63B3BB69-23CF-44E3-9099-C40C66FF867C}">
                  <a14:compatExt spid="_x0000_s90144"/>
                </a:ext>
                <a:ext uri="{FF2B5EF4-FFF2-40B4-BE49-F238E27FC236}">
                  <a16:creationId xmlns:a16="http://schemas.microsoft.com/office/drawing/2014/main" id="{00000000-0008-0000-0400-000020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38100</xdr:colOff>
          <xdr:row>31</xdr:row>
          <xdr:rowOff>9525</xdr:rowOff>
        </xdr:to>
        <xdr:sp macro="" textlink="">
          <xdr:nvSpPr>
            <xdr:cNvPr id="90145" name="Check Box 33" hidden="1">
              <a:extLst>
                <a:ext uri="{63B3BB69-23CF-44E3-9099-C40C66FF867C}">
                  <a14:compatExt spid="_x0000_s90145"/>
                </a:ext>
                <a:ext uri="{FF2B5EF4-FFF2-40B4-BE49-F238E27FC236}">
                  <a16:creationId xmlns:a16="http://schemas.microsoft.com/office/drawing/2014/main" id="{00000000-0008-0000-0400-000021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38100</xdr:colOff>
          <xdr:row>32</xdr:row>
          <xdr:rowOff>9525</xdr:rowOff>
        </xdr:to>
        <xdr:sp macro="" textlink="">
          <xdr:nvSpPr>
            <xdr:cNvPr id="90146" name="Check Box 34" hidden="1">
              <a:extLst>
                <a:ext uri="{63B3BB69-23CF-44E3-9099-C40C66FF867C}">
                  <a14:compatExt spid="_x0000_s90146"/>
                </a:ext>
                <a:ext uri="{FF2B5EF4-FFF2-40B4-BE49-F238E27FC236}">
                  <a16:creationId xmlns:a16="http://schemas.microsoft.com/office/drawing/2014/main" id="{00000000-0008-0000-0400-000022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38100</xdr:colOff>
          <xdr:row>33</xdr:row>
          <xdr:rowOff>9525</xdr:rowOff>
        </xdr:to>
        <xdr:sp macro="" textlink="">
          <xdr:nvSpPr>
            <xdr:cNvPr id="90147" name="Check Box 35" hidden="1">
              <a:extLst>
                <a:ext uri="{63B3BB69-23CF-44E3-9099-C40C66FF867C}">
                  <a14:compatExt spid="_x0000_s90147"/>
                </a:ext>
                <a:ext uri="{FF2B5EF4-FFF2-40B4-BE49-F238E27FC236}">
                  <a16:creationId xmlns:a16="http://schemas.microsoft.com/office/drawing/2014/main" id="{00000000-0008-0000-0400-000023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38100</xdr:colOff>
          <xdr:row>35</xdr:row>
          <xdr:rowOff>9525</xdr:rowOff>
        </xdr:to>
        <xdr:sp macro="" textlink="">
          <xdr:nvSpPr>
            <xdr:cNvPr id="90148" name="Check Box 36" hidden="1">
              <a:extLst>
                <a:ext uri="{63B3BB69-23CF-44E3-9099-C40C66FF867C}">
                  <a14:compatExt spid="_x0000_s90148"/>
                </a:ext>
                <a:ext uri="{FF2B5EF4-FFF2-40B4-BE49-F238E27FC236}">
                  <a16:creationId xmlns:a16="http://schemas.microsoft.com/office/drawing/2014/main" id="{00000000-0008-0000-0400-000024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38100</xdr:colOff>
          <xdr:row>36</xdr:row>
          <xdr:rowOff>9525</xdr:rowOff>
        </xdr:to>
        <xdr:sp macro="" textlink="">
          <xdr:nvSpPr>
            <xdr:cNvPr id="90149" name="Check Box 37" hidden="1">
              <a:extLst>
                <a:ext uri="{63B3BB69-23CF-44E3-9099-C40C66FF867C}">
                  <a14:compatExt spid="_x0000_s90149"/>
                </a:ext>
                <a:ext uri="{FF2B5EF4-FFF2-40B4-BE49-F238E27FC236}">
                  <a16:creationId xmlns:a16="http://schemas.microsoft.com/office/drawing/2014/main" id="{00000000-0008-0000-0400-000025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38100</xdr:colOff>
          <xdr:row>37</xdr:row>
          <xdr:rowOff>9525</xdr:rowOff>
        </xdr:to>
        <xdr:sp macro="" textlink="">
          <xdr:nvSpPr>
            <xdr:cNvPr id="90150" name="Check Box 38" hidden="1">
              <a:extLst>
                <a:ext uri="{63B3BB69-23CF-44E3-9099-C40C66FF867C}">
                  <a14:compatExt spid="_x0000_s90150"/>
                </a:ext>
                <a:ext uri="{FF2B5EF4-FFF2-40B4-BE49-F238E27FC236}">
                  <a16:creationId xmlns:a16="http://schemas.microsoft.com/office/drawing/2014/main" id="{00000000-0008-0000-0400-000026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38100</xdr:colOff>
          <xdr:row>38</xdr:row>
          <xdr:rowOff>9525</xdr:rowOff>
        </xdr:to>
        <xdr:sp macro="" textlink="">
          <xdr:nvSpPr>
            <xdr:cNvPr id="90151" name="Check Box 39" hidden="1">
              <a:extLst>
                <a:ext uri="{63B3BB69-23CF-44E3-9099-C40C66FF867C}">
                  <a14:compatExt spid="_x0000_s90151"/>
                </a:ext>
                <a:ext uri="{FF2B5EF4-FFF2-40B4-BE49-F238E27FC236}">
                  <a16:creationId xmlns:a16="http://schemas.microsoft.com/office/drawing/2014/main" id="{00000000-0008-0000-0400-000027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2</xdr:col>
          <xdr:colOff>38100</xdr:colOff>
          <xdr:row>39</xdr:row>
          <xdr:rowOff>9525</xdr:rowOff>
        </xdr:to>
        <xdr:sp macro="" textlink="">
          <xdr:nvSpPr>
            <xdr:cNvPr id="90152" name="Check Box 40" hidden="1">
              <a:extLst>
                <a:ext uri="{63B3BB69-23CF-44E3-9099-C40C66FF867C}">
                  <a14:compatExt spid="_x0000_s90152"/>
                </a:ext>
                <a:ext uri="{FF2B5EF4-FFF2-40B4-BE49-F238E27FC236}">
                  <a16:creationId xmlns:a16="http://schemas.microsoft.com/office/drawing/2014/main" id="{00000000-0008-0000-0400-000028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38100</xdr:colOff>
          <xdr:row>40</xdr:row>
          <xdr:rowOff>9525</xdr:rowOff>
        </xdr:to>
        <xdr:sp macro="" textlink="">
          <xdr:nvSpPr>
            <xdr:cNvPr id="90153" name="Check Box 41" hidden="1">
              <a:extLst>
                <a:ext uri="{63B3BB69-23CF-44E3-9099-C40C66FF867C}">
                  <a14:compatExt spid="_x0000_s90153"/>
                </a:ext>
                <a:ext uri="{FF2B5EF4-FFF2-40B4-BE49-F238E27FC236}">
                  <a16:creationId xmlns:a16="http://schemas.microsoft.com/office/drawing/2014/main" id="{00000000-0008-0000-0400-000029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38100</xdr:colOff>
          <xdr:row>41</xdr:row>
          <xdr:rowOff>9525</xdr:rowOff>
        </xdr:to>
        <xdr:sp macro="" textlink="">
          <xdr:nvSpPr>
            <xdr:cNvPr id="90154" name="Check Box 42" hidden="1">
              <a:extLst>
                <a:ext uri="{63B3BB69-23CF-44E3-9099-C40C66FF867C}">
                  <a14:compatExt spid="_x0000_s90154"/>
                </a:ext>
                <a:ext uri="{FF2B5EF4-FFF2-40B4-BE49-F238E27FC236}">
                  <a16:creationId xmlns:a16="http://schemas.microsoft.com/office/drawing/2014/main" id="{00000000-0008-0000-0400-00002A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38100</xdr:colOff>
          <xdr:row>43</xdr:row>
          <xdr:rowOff>9525</xdr:rowOff>
        </xdr:to>
        <xdr:sp macro="" textlink="">
          <xdr:nvSpPr>
            <xdr:cNvPr id="90155" name="Check Box 43" hidden="1">
              <a:extLst>
                <a:ext uri="{63B3BB69-23CF-44E3-9099-C40C66FF867C}">
                  <a14:compatExt spid="_x0000_s90155"/>
                </a:ext>
                <a:ext uri="{FF2B5EF4-FFF2-40B4-BE49-F238E27FC236}">
                  <a16:creationId xmlns:a16="http://schemas.microsoft.com/office/drawing/2014/main" id="{00000000-0008-0000-0400-00002B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38100</xdr:colOff>
          <xdr:row>44</xdr:row>
          <xdr:rowOff>9525</xdr:rowOff>
        </xdr:to>
        <xdr:sp macro="" textlink="">
          <xdr:nvSpPr>
            <xdr:cNvPr id="90156" name="Check Box 44" hidden="1">
              <a:extLst>
                <a:ext uri="{63B3BB69-23CF-44E3-9099-C40C66FF867C}">
                  <a14:compatExt spid="_x0000_s90156"/>
                </a:ext>
                <a:ext uri="{FF2B5EF4-FFF2-40B4-BE49-F238E27FC236}">
                  <a16:creationId xmlns:a16="http://schemas.microsoft.com/office/drawing/2014/main" id="{00000000-0008-0000-0400-00002C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38100</xdr:colOff>
          <xdr:row>45</xdr:row>
          <xdr:rowOff>9525</xdr:rowOff>
        </xdr:to>
        <xdr:sp macro="" textlink="">
          <xdr:nvSpPr>
            <xdr:cNvPr id="90157" name="Check Box 45" hidden="1">
              <a:extLst>
                <a:ext uri="{63B3BB69-23CF-44E3-9099-C40C66FF867C}">
                  <a14:compatExt spid="_x0000_s90157"/>
                </a:ext>
                <a:ext uri="{FF2B5EF4-FFF2-40B4-BE49-F238E27FC236}">
                  <a16:creationId xmlns:a16="http://schemas.microsoft.com/office/drawing/2014/main" id="{00000000-0008-0000-0400-00002D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38100</xdr:colOff>
          <xdr:row>46</xdr:row>
          <xdr:rowOff>9525</xdr:rowOff>
        </xdr:to>
        <xdr:sp macro="" textlink="">
          <xdr:nvSpPr>
            <xdr:cNvPr id="90158" name="Check Box 46" hidden="1">
              <a:extLst>
                <a:ext uri="{63B3BB69-23CF-44E3-9099-C40C66FF867C}">
                  <a14:compatExt spid="_x0000_s90158"/>
                </a:ext>
                <a:ext uri="{FF2B5EF4-FFF2-40B4-BE49-F238E27FC236}">
                  <a16:creationId xmlns:a16="http://schemas.microsoft.com/office/drawing/2014/main" id="{00000000-0008-0000-0400-00002E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38100</xdr:colOff>
          <xdr:row>47</xdr:row>
          <xdr:rowOff>9525</xdr:rowOff>
        </xdr:to>
        <xdr:sp macro="" textlink="">
          <xdr:nvSpPr>
            <xdr:cNvPr id="90159" name="Check Box 47" hidden="1">
              <a:extLst>
                <a:ext uri="{63B3BB69-23CF-44E3-9099-C40C66FF867C}">
                  <a14:compatExt spid="_x0000_s90159"/>
                </a:ext>
                <a:ext uri="{FF2B5EF4-FFF2-40B4-BE49-F238E27FC236}">
                  <a16:creationId xmlns:a16="http://schemas.microsoft.com/office/drawing/2014/main" id="{00000000-0008-0000-0400-00002F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38100</xdr:colOff>
          <xdr:row>48</xdr:row>
          <xdr:rowOff>9525</xdr:rowOff>
        </xdr:to>
        <xdr:sp macro="" textlink="">
          <xdr:nvSpPr>
            <xdr:cNvPr id="90160" name="Check Box 48" hidden="1">
              <a:extLst>
                <a:ext uri="{63B3BB69-23CF-44E3-9099-C40C66FF867C}">
                  <a14:compatExt spid="_x0000_s90160"/>
                </a:ext>
                <a:ext uri="{FF2B5EF4-FFF2-40B4-BE49-F238E27FC236}">
                  <a16:creationId xmlns:a16="http://schemas.microsoft.com/office/drawing/2014/main" id="{00000000-0008-0000-0400-000030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38100</xdr:colOff>
          <xdr:row>49</xdr:row>
          <xdr:rowOff>9525</xdr:rowOff>
        </xdr:to>
        <xdr:sp macro="" textlink="">
          <xdr:nvSpPr>
            <xdr:cNvPr id="90161" name="Check Box 49" hidden="1">
              <a:extLst>
                <a:ext uri="{63B3BB69-23CF-44E3-9099-C40C66FF867C}">
                  <a14:compatExt spid="_x0000_s90161"/>
                </a:ext>
                <a:ext uri="{FF2B5EF4-FFF2-40B4-BE49-F238E27FC236}">
                  <a16:creationId xmlns:a16="http://schemas.microsoft.com/office/drawing/2014/main" id="{00000000-0008-0000-0400-000031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38100</xdr:colOff>
          <xdr:row>50</xdr:row>
          <xdr:rowOff>9525</xdr:rowOff>
        </xdr:to>
        <xdr:sp macro="" textlink="">
          <xdr:nvSpPr>
            <xdr:cNvPr id="90162" name="Check Box 50" hidden="1">
              <a:extLst>
                <a:ext uri="{63B3BB69-23CF-44E3-9099-C40C66FF867C}">
                  <a14:compatExt spid="_x0000_s90162"/>
                </a:ext>
                <a:ext uri="{FF2B5EF4-FFF2-40B4-BE49-F238E27FC236}">
                  <a16:creationId xmlns:a16="http://schemas.microsoft.com/office/drawing/2014/main" id="{00000000-0008-0000-0400-000032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38100</xdr:colOff>
          <xdr:row>52</xdr:row>
          <xdr:rowOff>0</xdr:rowOff>
        </xdr:to>
        <xdr:sp macro="" textlink="">
          <xdr:nvSpPr>
            <xdr:cNvPr id="90163" name="Check Box 51" hidden="1">
              <a:extLst>
                <a:ext uri="{63B3BB69-23CF-44E3-9099-C40C66FF867C}">
                  <a14:compatExt spid="_x0000_s90163"/>
                </a:ext>
                <a:ext uri="{FF2B5EF4-FFF2-40B4-BE49-F238E27FC236}">
                  <a16:creationId xmlns:a16="http://schemas.microsoft.com/office/drawing/2014/main" id="{00000000-0008-0000-0400-000033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12</xdr:row>
          <xdr:rowOff>0</xdr:rowOff>
        </xdr:from>
        <xdr:to>
          <xdr:col>15</xdr:col>
          <xdr:colOff>38100</xdr:colOff>
          <xdr:row>13</xdr:row>
          <xdr:rowOff>9525</xdr:rowOff>
        </xdr:to>
        <xdr:sp macro="" textlink="">
          <xdr:nvSpPr>
            <xdr:cNvPr id="90164" name="Check Box 52" hidden="1">
              <a:extLst>
                <a:ext uri="{63B3BB69-23CF-44E3-9099-C40C66FF867C}">
                  <a14:compatExt spid="_x0000_s90164"/>
                </a:ext>
                <a:ext uri="{FF2B5EF4-FFF2-40B4-BE49-F238E27FC236}">
                  <a16:creationId xmlns:a16="http://schemas.microsoft.com/office/drawing/2014/main" id="{00000000-0008-0000-0400-000034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xdr:row>
          <xdr:rowOff>0</xdr:rowOff>
        </xdr:from>
        <xdr:to>
          <xdr:col>25</xdr:col>
          <xdr:colOff>38100</xdr:colOff>
          <xdr:row>13</xdr:row>
          <xdr:rowOff>9525</xdr:rowOff>
        </xdr:to>
        <xdr:sp macro="" textlink="">
          <xdr:nvSpPr>
            <xdr:cNvPr id="90165" name="Check Box 53" hidden="1">
              <a:extLst>
                <a:ext uri="{63B3BB69-23CF-44E3-9099-C40C66FF867C}">
                  <a14:compatExt spid="_x0000_s90165"/>
                </a:ext>
                <a:ext uri="{FF2B5EF4-FFF2-40B4-BE49-F238E27FC236}">
                  <a16:creationId xmlns:a16="http://schemas.microsoft.com/office/drawing/2014/main" id="{00000000-0008-0000-0400-000035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BE28B7CC-BFE6-4052-8BA2-066701BC5D89}"/>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2C5DB136-A7D4-4BC4-ACA6-F0D9934867D7}"/>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B337E001-A741-4106-9EA7-F383E6A93EA2}"/>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BD12B874-2B2A-4A25-9F3D-0F529137AE16}"/>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EC6CD105-3FBB-4BA0-BAC7-AB5B7E525FB2}"/>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E9E0D495-3418-439A-B4EC-AE5DBC858780}"/>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38100</xdr:colOff>
          <xdr:row>4</xdr:row>
          <xdr:rowOff>9525</xdr:rowOff>
        </xdr:to>
        <xdr:sp macro="" textlink="">
          <xdr:nvSpPr>
            <xdr:cNvPr id="5178" name="Check Box 58" hidden="1">
              <a:extLst>
                <a:ext uri="{63B3BB69-23CF-44E3-9099-C40C66FF867C}">
                  <a14:compatExt spid="_x0000_s5178"/>
                </a:ext>
                <a:ext uri="{FF2B5EF4-FFF2-40B4-BE49-F238E27FC236}">
                  <a16:creationId xmlns:a16="http://schemas.microsoft.com/office/drawing/2014/main" id="{00000000-0008-0000-0900-00003A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38100</xdr:colOff>
          <xdr:row>5</xdr:row>
          <xdr:rowOff>9525</xdr:rowOff>
        </xdr:to>
        <xdr:sp macro="" textlink="">
          <xdr:nvSpPr>
            <xdr:cNvPr id="5179" name="Check Box 59" hidden="1">
              <a:extLst>
                <a:ext uri="{63B3BB69-23CF-44E3-9099-C40C66FF867C}">
                  <a14:compatExt spid="_x0000_s5179"/>
                </a:ext>
                <a:ext uri="{FF2B5EF4-FFF2-40B4-BE49-F238E27FC236}">
                  <a16:creationId xmlns:a16="http://schemas.microsoft.com/office/drawing/2014/main" id="{00000000-0008-0000-0900-00003B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38100</xdr:colOff>
          <xdr:row>6</xdr:row>
          <xdr:rowOff>9525</xdr:rowOff>
        </xdr:to>
        <xdr:sp macro="" textlink="">
          <xdr:nvSpPr>
            <xdr:cNvPr id="5180" name="Check Box 60" hidden="1">
              <a:extLst>
                <a:ext uri="{63B3BB69-23CF-44E3-9099-C40C66FF867C}">
                  <a14:compatExt spid="_x0000_s5180"/>
                </a:ext>
                <a:ext uri="{FF2B5EF4-FFF2-40B4-BE49-F238E27FC236}">
                  <a16:creationId xmlns:a16="http://schemas.microsoft.com/office/drawing/2014/main" id="{00000000-0008-0000-0900-00003C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38100</xdr:colOff>
          <xdr:row>7</xdr:row>
          <xdr:rowOff>9525</xdr:rowOff>
        </xdr:to>
        <xdr:sp macro="" textlink="">
          <xdr:nvSpPr>
            <xdr:cNvPr id="5181" name="Check Box 61" hidden="1">
              <a:extLst>
                <a:ext uri="{63B3BB69-23CF-44E3-9099-C40C66FF867C}">
                  <a14:compatExt spid="_x0000_s5181"/>
                </a:ext>
                <a:ext uri="{FF2B5EF4-FFF2-40B4-BE49-F238E27FC236}">
                  <a16:creationId xmlns:a16="http://schemas.microsoft.com/office/drawing/2014/main" id="{00000000-0008-0000-0900-00003D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38100</xdr:colOff>
          <xdr:row>8</xdr:row>
          <xdr:rowOff>9525</xdr:rowOff>
        </xdr:to>
        <xdr:sp macro="" textlink="">
          <xdr:nvSpPr>
            <xdr:cNvPr id="5182" name="Check Box 62" hidden="1">
              <a:extLst>
                <a:ext uri="{63B3BB69-23CF-44E3-9099-C40C66FF867C}">
                  <a14:compatExt spid="_x0000_s5182"/>
                </a:ext>
                <a:ext uri="{FF2B5EF4-FFF2-40B4-BE49-F238E27FC236}">
                  <a16:creationId xmlns:a16="http://schemas.microsoft.com/office/drawing/2014/main" id="{00000000-0008-0000-0900-00003E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38100</xdr:colOff>
          <xdr:row>9</xdr:row>
          <xdr:rowOff>9525</xdr:rowOff>
        </xdr:to>
        <xdr:sp macro="" textlink="">
          <xdr:nvSpPr>
            <xdr:cNvPr id="5183" name="Check Box 63" hidden="1">
              <a:extLst>
                <a:ext uri="{63B3BB69-23CF-44E3-9099-C40C66FF867C}">
                  <a14:compatExt spid="_x0000_s5183"/>
                </a:ext>
                <a:ext uri="{FF2B5EF4-FFF2-40B4-BE49-F238E27FC236}">
                  <a16:creationId xmlns:a16="http://schemas.microsoft.com/office/drawing/2014/main" id="{00000000-0008-0000-0900-00003F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38100</xdr:colOff>
          <xdr:row>10</xdr:row>
          <xdr:rowOff>9525</xdr:rowOff>
        </xdr:to>
        <xdr:sp macro="" textlink="">
          <xdr:nvSpPr>
            <xdr:cNvPr id="5184" name="Check Box 64" hidden="1">
              <a:extLst>
                <a:ext uri="{63B3BB69-23CF-44E3-9099-C40C66FF867C}">
                  <a14:compatExt spid="_x0000_s5184"/>
                </a:ext>
                <a:ext uri="{FF2B5EF4-FFF2-40B4-BE49-F238E27FC236}">
                  <a16:creationId xmlns:a16="http://schemas.microsoft.com/office/drawing/2014/main" id="{00000000-0008-0000-0900-000040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38100</xdr:colOff>
          <xdr:row>11</xdr:row>
          <xdr:rowOff>9525</xdr:rowOff>
        </xdr:to>
        <xdr:sp macro="" textlink="">
          <xdr:nvSpPr>
            <xdr:cNvPr id="5185" name="Check Box 65" hidden="1">
              <a:extLst>
                <a:ext uri="{63B3BB69-23CF-44E3-9099-C40C66FF867C}">
                  <a14:compatExt spid="_x0000_s5185"/>
                </a:ext>
                <a:ext uri="{FF2B5EF4-FFF2-40B4-BE49-F238E27FC236}">
                  <a16:creationId xmlns:a16="http://schemas.microsoft.com/office/drawing/2014/main" id="{00000000-0008-0000-0900-000041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38100</xdr:colOff>
          <xdr:row>14</xdr:row>
          <xdr:rowOff>9525</xdr:rowOff>
        </xdr:to>
        <xdr:sp macro="" textlink="">
          <xdr:nvSpPr>
            <xdr:cNvPr id="5186" name="Check Box 66" hidden="1">
              <a:extLst>
                <a:ext uri="{63B3BB69-23CF-44E3-9099-C40C66FF867C}">
                  <a14:compatExt spid="_x0000_s5186"/>
                </a:ext>
                <a:ext uri="{FF2B5EF4-FFF2-40B4-BE49-F238E27FC236}">
                  <a16:creationId xmlns:a16="http://schemas.microsoft.com/office/drawing/2014/main" id="{00000000-0008-0000-0900-000042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38100</xdr:colOff>
          <xdr:row>15</xdr:row>
          <xdr:rowOff>9525</xdr:rowOff>
        </xdr:to>
        <xdr:sp macro="" textlink="">
          <xdr:nvSpPr>
            <xdr:cNvPr id="5187" name="Check Box 67" hidden="1">
              <a:extLst>
                <a:ext uri="{63B3BB69-23CF-44E3-9099-C40C66FF867C}">
                  <a14:compatExt spid="_x0000_s5187"/>
                </a:ext>
                <a:ext uri="{FF2B5EF4-FFF2-40B4-BE49-F238E27FC236}">
                  <a16:creationId xmlns:a16="http://schemas.microsoft.com/office/drawing/2014/main" id="{00000000-0008-0000-0900-000043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38100</xdr:colOff>
          <xdr:row>16</xdr:row>
          <xdr:rowOff>9525</xdr:rowOff>
        </xdr:to>
        <xdr:sp macro="" textlink="">
          <xdr:nvSpPr>
            <xdr:cNvPr id="5188" name="Check Box 68" hidden="1">
              <a:extLst>
                <a:ext uri="{63B3BB69-23CF-44E3-9099-C40C66FF867C}">
                  <a14:compatExt spid="_x0000_s5188"/>
                </a:ext>
                <a:ext uri="{FF2B5EF4-FFF2-40B4-BE49-F238E27FC236}">
                  <a16:creationId xmlns:a16="http://schemas.microsoft.com/office/drawing/2014/main" id="{00000000-0008-0000-0900-000044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38100</xdr:colOff>
          <xdr:row>17</xdr:row>
          <xdr:rowOff>9525</xdr:rowOff>
        </xdr:to>
        <xdr:sp macro="" textlink="">
          <xdr:nvSpPr>
            <xdr:cNvPr id="5189" name="Check Box 69" hidden="1">
              <a:extLst>
                <a:ext uri="{63B3BB69-23CF-44E3-9099-C40C66FF867C}">
                  <a14:compatExt spid="_x0000_s5189"/>
                </a:ext>
                <a:ext uri="{FF2B5EF4-FFF2-40B4-BE49-F238E27FC236}">
                  <a16:creationId xmlns:a16="http://schemas.microsoft.com/office/drawing/2014/main" id="{00000000-0008-0000-0900-000045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38100</xdr:colOff>
          <xdr:row>18</xdr:row>
          <xdr:rowOff>9525</xdr:rowOff>
        </xdr:to>
        <xdr:sp macro="" textlink="">
          <xdr:nvSpPr>
            <xdr:cNvPr id="5190" name="Check Box 70" hidden="1">
              <a:extLst>
                <a:ext uri="{63B3BB69-23CF-44E3-9099-C40C66FF867C}">
                  <a14:compatExt spid="_x0000_s5190"/>
                </a:ext>
                <a:ext uri="{FF2B5EF4-FFF2-40B4-BE49-F238E27FC236}">
                  <a16:creationId xmlns:a16="http://schemas.microsoft.com/office/drawing/2014/main" id="{00000000-0008-0000-0900-000046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38100</xdr:colOff>
          <xdr:row>19</xdr:row>
          <xdr:rowOff>9525</xdr:rowOff>
        </xdr:to>
        <xdr:sp macro="" textlink="">
          <xdr:nvSpPr>
            <xdr:cNvPr id="5191" name="Check Box 71" hidden="1">
              <a:extLst>
                <a:ext uri="{63B3BB69-23CF-44E3-9099-C40C66FF867C}">
                  <a14:compatExt spid="_x0000_s5191"/>
                </a:ext>
                <a:ext uri="{FF2B5EF4-FFF2-40B4-BE49-F238E27FC236}">
                  <a16:creationId xmlns:a16="http://schemas.microsoft.com/office/drawing/2014/main" id="{00000000-0008-0000-0900-000047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38100</xdr:colOff>
          <xdr:row>20</xdr:row>
          <xdr:rowOff>9525</xdr:rowOff>
        </xdr:to>
        <xdr:sp macro="" textlink="">
          <xdr:nvSpPr>
            <xdr:cNvPr id="5192" name="Check Box 72" hidden="1">
              <a:extLst>
                <a:ext uri="{63B3BB69-23CF-44E3-9099-C40C66FF867C}">
                  <a14:compatExt spid="_x0000_s5192"/>
                </a:ext>
                <a:ext uri="{FF2B5EF4-FFF2-40B4-BE49-F238E27FC236}">
                  <a16:creationId xmlns:a16="http://schemas.microsoft.com/office/drawing/2014/main" id="{00000000-0008-0000-0900-000048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38100</xdr:colOff>
          <xdr:row>21</xdr:row>
          <xdr:rowOff>9525</xdr:rowOff>
        </xdr:to>
        <xdr:sp macro="" textlink="">
          <xdr:nvSpPr>
            <xdr:cNvPr id="5193" name="Check Box 73" hidden="1">
              <a:extLst>
                <a:ext uri="{63B3BB69-23CF-44E3-9099-C40C66FF867C}">
                  <a14:compatExt spid="_x0000_s5193"/>
                </a:ext>
                <a:ext uri="{FF2B5EF4-FFF2-40B4-BE49-F238E27FC236}">
                  <a16:creationId xmlns:a16="http://schemas.microsoft.com/office/drawing/2014/main" id="{00000000-0008-0000-0900-000049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38100</xdr:colOff>
          <xdr:row>22</xdr:row>
          <xdr:rowOff>9525</xdr:rowOff>
        </xdr:to>
        <xdr:sp macro="" textlink="">
          <xdr:nvSpPr>
            <xdr:cNvPr id="5194" name="Check Box 74" hidden="1">
              <a:extLst>
                <a:ext uri="{63B3BB69-23CF-44E3-9099-C40C66FF867C}">
                  <a14:compatExt spid="_x0000_s5194"/>
                </a:ext>
                <a:ext uri="{FF2B5EF4-FFF2-40B4-BE49-F238E27FC236}">
                  <a16:creationId xmlns:a16="http://schemas.microsoft.com/office/drawing/2014/main" id="{00000000-0008-0000-0900-00004A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38100</xdr:colOff>
          <xdr:row>23</xdr:row>
          <xdr:rowOff>9525</xdr:rowOff>
        </xdr:to>
        <xdr:sp macro="" textlink="">
          <xdr:nvSpPr>
            <xdr:cNvPr id="5195" name="Check Box 75" hidden="1">
              <a:extLst>
                <a:ext uri="{63B3BB69-23CF-44E3-9099-C40C66FF867C}">
                  <a14:compatExt spid="_x0000_s5195"/>
                </a:ext>
                <a:ext uri="{FF2B5EF4-FFF2-40B4-BE49-F238E27FC236}">
                  <a16:creationId xmlns:a16="http://schemas.microsoft.com/office/drawing/2014/main" id="{00000000-0008-0000-0900-00004B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38100</xdr:colOff>
          <xdr:row>25</xdr:row>
          <xdr:rowOff>9525</xdr:rowOff>
        </xdr:to>
        <xdr:sp macro="" textlink="">
          <xdr:nvSpPr>
            <xdr:cNvPr id="5196" name="Check Box 76" hidden="1">
              <a:extLst>
                <a:ext uri="{63B3BB69-23CF-44E3-9099-C40C66FF867C}">
                  <a14:compatExt spid="_x0000_s5196"/>
                </a:ext>
                <a:ext uri="{FF2B5EF4-FFF2-40B4-BE49-F238E27FC236}">
                  <a16:creationId xmlns:a16="http://schemas.microsoft.com/office/drawing/2014/main" id="{00000000-0008-0000-0900-00004C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38100</xdr:colOff>
          <xdr:row>26</xdr:row>
          <xdr:rowOff>9525</xdr:rowOff>
        </xdr:to>
        <xdr:sp macro="" textlink="">
          <xdr:nvSpPr>
            <xdr:cNvPr id="5197" name="Check Box 77" hidden="1">
              <a:extLst>
                <a:ext uri="{63B3BB69-23CF-44E3-9099-C40C66FF867C}">
                  <a14:compatExt spid="_x0000_s5197"/>
                </a:ext>
                <a:ext uri="{FF2B5EF4-FFF2-40B4-BE49-F238E27FC236}">
                  <a16:creationId xmlns:a16="http://schemas.microsoft.com/office/drawing/2014/main" id="{00000000-0008-0000-0900-00004D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38100</xdr:colOff>
          <xdr:row>27</xdr:row>
          <xdr:rowOff>9525</xdr:rowOff>
        </xdr:to>
        <xdr:sp macro="" textlink="">
          <xdr:nvSpPr>
            <xdr:cNvPr id="5198" name="Check Box 78" hidden="1">
              <a:extLst>
                <a:ext uri="{63B3BB69-23CF-44E3-9099-C40C66FF867C}">
                  <a14:compatExt spid="_x0000_s5198"/>
                </a:ext>
                <a:ext uri="{FF2B5EF4-FFF2-40B4-BE49-F238E27FC236}">
                  <a16:creationId xmlns:a16="http://schemas.microsoft.com/office/drawing/2014/main" id="{00000000-0008-0000-0900-00004E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38100</xdr:colOff>
          <xdr:row>28</xdr:row>
          <xdr:rowOff>9525</xdr:rowOff>
        </xdr:to>
        <xdr:sp macro="" textlink="">
          <xdr:nvSpPr>
            <xdr:cNvPr id="5199" name="Check Box 79" hidden="1">
              <a:extLst>
                <a:ext uri="{63B3BB69-23CF-44E3-9099-C40C66FF867C}">
                  <a14:compatExt spid="_x0000_s5199"/>
                </a:ext>
                <a:ext uri="{FF2B5EF4-FFF2-40B4-BE49-F238E27FC236}">
                  <a16:creationId xmlns:a16="http://schemas.microsoft.com/office/drawing/2014/main" id="{00000000-0008-0000-0900-00004F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38100</xdr:colOff>
          <xdr:row>29</xdr:row>
          <xdr:rowOff>9525</xdr:rowOff>
        </xdr:to>
        <xdr:sp macro="" textlink="">
          <xdr:nvSpPr>
            <xdr:cNvPr id="5200" name="Check Box 80" hidden="1">
              <a:extLst>
                <a:ext uri="{63B3BB69-23CF-44E3-9099-C40C66FF867C}">
                  <a14:compatExt spid="_x0000_s5200"/>
                </a:ext>
                <a:ext uri="{FF2B5EF4-FFF2-40B4-BE49-F238E27FC236}">
                  <a16:creationId xmlns:a16="http://schemas.microsoft.com/office/drawing/2014/main" id="{00000000-0008-0000-0900-000050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38100</xdr:colOff>
          <xdr:row>30</xdr:row>
          <xdr:rowOff>9525</xdr:rowOff>
        </xdr:to>
        <xdr:sp macro="" textlink="">
          <xdr:nvSpPr>
            <xdr:cNvPr id="5201" name="Check Box 81" hidden="1">
              <a:extLst>
                <a:ext uri="{63B3BB69-23CF-44E3-9099-C40C66FF867C}">
                  <a14:compatExt spid="_x0000_s5201"/>
                </a:ext>
                <a:ext uri="{FF2B5EF4-FFF2-40B4-BE49-F238E27FC236}">
                  <a16:creationId xmlns:a16="http://schemas.microsoft.com/office/drawing/2014/main" id="{00000000-0008-0000-0900-000051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38100</xdr:colOff>
          <xdr:row>31</xdr:row>
          <xdr:rowOff>9525</xdr:rowOff>
        </xdr:to>
        <xdr:sp macro="" textlink="">
          <xdr:nvSpPr>
            <xdr:cNvPr id="5202" name="Check Box 82" hidden="1">
              <a:extLst>
                <a:ext uri="{63B3BB69-23CF-44E3-9099-C40C66FF867C}">
                  <a14:compatExt spid="_x0000_s5202"/>
                </a:ext>
                <a:ext uri="{FF2B5EF4-FFF2-40B4-BE49-F238E27FC236}">
                  <a16:creationId xmlns:a16="http://schemas.microsoft.com/office/drawing/2014/main" id="{00000000-0008-0000-0900-000052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38100</xdr:colOff>
          <xdr:row>32</xdr:row>
          <xdr:rowOff>9525</xdr:rowOff>
        </xdr:to>
        <xdr:sp macro="" textlink="">
          <xdr:nvSpPr>
            <xdr:cNvPr id="5203" name="Check Box 83" hidden="1">
              <a:extLst>
                <a:ext uri="{63B3BB69-23CF-44E3-9099-C40C66FF867C}">
                  <a14:compatExt spid="_x0000_s5203"/>
                </a:ext>
                <a:ext uri="{FF2B5EF4-FFF2-40B4-BE49-F238E27FC236}">
                  <a16:creationId xmlns:a16="http://schemas.microsoft.com/office/drawing/2014/main" id="{00000000-0008-0000-0900-000053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38100</xdr:colOff>
          <xdr:row>33</xdr:row>
          <xdr:rowOff>9525</xdr:rowOff>
        </xdr:to>
        <xdr:sp macro="" textlink="">
          <xdr:nvSpPr>
            <xdr:cNvPr id="5204" name="Check Box 84" hidden="1">
              <a:extLst>
                <a:ext uri="{63B3BB69-23CF-44E3-9099-C40C66FF867C}">
                  <a14:compatExt spid="_x0000_s5204"/>
                </a:ext>
                <a:ext uri="{FF2B5EF4-FFF2-40B4-BE49-F238E27FC236}">
                  <a16:creationId xmlns:a16="http://schemas.microsoft.com/office/drawing/2014/main" id="{00000000-0008-0000-0900-000054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38100</xdr:colOff>
          <xdr:row>35</xdr:row>
          <xdr:rowOff>9525</xdr:rowOff>
        </xdr:to>
        <xdr:sp macro="" textlink="">
          <xdr:nvSpPr>
            <xdr:cNvPr id="5205" name="Check Box 85" hidden="1">
              <a:extLst>
                <a:ext uri="{63B3BB69-23CF-44E3-9099-C40C66FF867C}">
                  <a14:compatExt spid="_x0000_s5205"/>
                </a:ext>
                <a:ext uri="{FF2B5EF4-FFF2-40B4-BE49-F238E27FC236}">
                  <a16:creationId xmlns:a16="http://schemas.microsoft.com/office/drawing/2014/main" id="{00000000-0008-0000-0900-000055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38100</xdr:colOff>
          <xdr:row>36</xdr:row>
          <xdr:rowOff>9525</xdr:rowOff>
        </xdr:to>
        <xdr:sp macro="" textlink="">
          <xdr:nvSpPr>
            <xdr:cNvPr id="5206" name="Check Box 86" hidden="1">
              <a:extLst>
                <a:ext uri="{63B3BB69-23CF-44E3-9099-C40C66FF867C}">
                  <a14:compatExt spid="_x0000_s5206"/>
                </a:ext>
                <a:ext uri="{FF2B5EF4-FFF2-40B4-BE49-F238E27FC236}">
                  <a16:creationId xmlns:a16="http://schemas.microsoft.com/office/drawing/2014/main" id="{00000000-0008-0000-0900-000056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38100</xdr:colOff>
          <xdr:row>37</xdr:row>
          <xdr:rowOff>9525</xdr:rowOff>
        </xdr:to>
        <xdr:sp macro="" textlink="">
          <xdr:nvSpPr>
            <xdr:cNvPr id="5207" name="Check Box 87" hidden="1">
              <a:extLst>
                <a:ext uri="{63B3BB69-23CF-44E3-9099-C40C66FF867C}">
                  <a14:compatExt spid="_x0000_s5207"/>
                </a:ext>
                <a:ext uri="{FF2B5EF4-FFF2-40B4-BE49-F238E27FC236}">
                  <a16:creationId xmlns:a16="http://schemas.microsoft.com/office/drawing/2014/main" id="{00000000-0008-0000-0900-000057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38100</xdr:colOff>
          <xdr:row>38</xdr:row>
          <xdr:rowOff>9525</xdr:rowOff>
        </xdr:to>
        <xdr:sp macro="" textlink="">
          <xdr:nvSpPr>
            <xdr:cNvPr id="5208" name="Check Box 88" hidden="1">
              <a:extLst>
                <a:ext uri="{63B3BB69-23CF-44E3-9099-C40C66FF867C}">
                  <a14:compatExt spid="_x0000_s5208"/>
                </a:ext>
                <a:ext uri="{FF2B5EF4-FFF2-40B4-BE49-F238E27FC236}">
                  <a16:creationId xmlns:a16="http://schemas.microsoft.com/office/drawing/2014/main" id="{00000000-0008-0000-0900-000058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2</xdr:col>
          <xdr:colOff>38100</xdr:colOff>
          <xdr:row>39</xdr:row>
          <xdr:rowOff>9525</xdr:rowOff>
        </xdr:to>
        <xdr:sp macro="" textlink="">
          <xdr:nvSpPr>
            <xdr:cNvPr id="5209" name="Check Box 89" hidden="1">
              <a:extLst>
                <a:ext uri="{63B3BB69-23CF-44E3-9099-C40C66FF867C}">
                  <a14:compatExt spid="_x0000_s5209"/>
                </a:ext>
                <a:ext uri="{FF2B5EF4-FFF2-40B4-BE49-F238E27FC236}">
                  <a16:creationId xmlns:a16="http://schemas.microsoft.com/office/drawing/2014/main" id="{00000000-0008-0000-0900-000059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38100</xdr:colOff>
          <xdr:row>40</xdr:row>
          <xdr:rowOff>9525</xdr:rowOff>
        </xdr:to>
        <xdr:sp macro="" textlink="">
          <xdr:nvSpPr>
            <xdr:cNvPr id="5210" name="Check Box 90" hidden="1">
              <a:extLst>
                <a:ext uri="{63B3BB69-23CF-44E3-9099-C40C66FF867C}">
                  <a14:compatExt spid="_x0000_s5210"/>
                </a:ext>
                <a:ext uri="{FF2B5EF4-FFF2-40B4-BE49-F238E27FC236}">
                  <a16:creationId xmlns:a16="http://schemas.microsoft.com/office/drawing/2014/main" id="{00000000-0008-0000-0900-00005A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38100</xdr:colOff>
          <xdr:row>41</xdr:row>
          <xdr:rowOff>9525</xdr:rowOff>
        </xdr:to>
        <xdr:sp macro="" textlink="">
          <xdr:nvSpPr>
            <xdr:cNvPr id="5211" name="Check Box 91" hidden="1">
              <a:extLst>
                <a:ext uri="{63B3BB69-23CF-44E3-9099-C40C66FF867C}">
                  <a14:compatExt spid="_x0000_s5211"/>
                </a:ext>
                <a:ext uri="{FF2B5EF4-FFF2-40B4-BE49-F238E27FC236}">
                  <a16:creationId xmlns:a16="http://schemas.microsoft.com/office/drawing/2014/main" id="{00000000-0008-0000-0900-00005B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38100</xdr:colOff>
          <xdr:row>43</xdr:row>
          <xdr:rowOff>9525</xdr:rowOff>
        </xdr:to>
        <xdr:sp macro="" textlink="">
          <xdr:nvSpPr>
            <xdr:cNvPr id="5212" name="Check Box 92" hidden="1">
              <a:extLst>
                <a:ext uri="{63B3BB69-23CF-44E3-9099-C40C66FF867C}">
                  <a14:compatExt spid="_x0000_s5212"/>
                </a:ext>
                <a:ext uri="{FF2B5EF4-FFF2-40B4-BE49-F238E27FC236}">
                  <a16:creationId xmlns:a16="http://schemas.microsoft.com/office/drawing/2014/main" id="{00000000-0008-0000-0900-00005C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38100</xdr:colOff>
          <xdr:row>44</xdr:row>
          <xdr:rowOff>9525</xdr:rowOff>
        </xdr:to>
        <xdr:sp macro="" textlink="">
          <xdr:nvSpPr>
            <xdr:cNvPr id="5213" name="Check Box 93" hidden="1">
              <a:extLst>
                <a:ext uri="{63B3BB69-23CF-44E3-9099-C40C66FF867C}">
                  <a14:compatExt spid="_x0000_s5213"/>
                </a:ext>
                <a:ext uri="{FF2B5EF4-FFF2-40B4-BE49-F238E27FC236}">
                  <a16:creationId xmlns:a16="http://schemas.microsoft.com/office/drawing/2014/main" id="{00000000-0008-0000-0900-00005D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38100</xdr:colOff>
          <xdr:row>45</xdr:row>
          <xdr:rowOff>9525</xdr:rowOff>
        </xdr:to>
        <xdr:sp macro="" textlink="">
          <xdr:nvSpPr>
            <xdr:cNvPr id="5214" name="Check Box 94" hidden="1">
              <a:extLst>
                <a:ext uri="{63B3BB69-23CF-44E3-9099-C40C66FF867C}">
                  <a14:compatExt spid="_x0000_s5214"/>
                </a:ext>
                <a:ext uri="{FF2B5EF4-FFF2-40B4-BE49-F238E27FC236}">
                  <a16:creationId xmlns:a16="http://schemas.microsoft.com/office/drawing/2014/main" id="{00000000-0008-0000-0900-00005E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38100</xdr:colOff>
          <xdr:row>46</xdr:row>
          <xdr:rowOff>9525</xdr:rowOff>
        </xdr:to>
        <xdr:sp macro="" textlink="">
          <xdr:nvSpPr>
            <xdr:cNvPr id="5215" name="Check Box 95" hidden="1">
              <a:extLst>
                <a:ext uri="{63B3BB69-23CF-44E3-9099-C40C66FF867C}">
                  <a14:compatExt spid="_x0000_s5215"/>
                </a:ext>
                <a:ext uri="{FF2B5EF4-FFF2-40B4-BE49-F238E27FC236}">
                  <a16:creationId xmlns:a16="http://schemas.microsoft.com/office/drawing/2014/main" id="{00000000-0008-0000-0900-00005F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38100</xdr:colOff>
          <xdr:row>47</xdr:row>
          <xdr:rowOff>9525</xdr:rowOff>
        </xdr:to>
        <xdr:sp macro="" textlink="">
          <xdr:nvSpPr>
            <xdr:cNvPr id="5216" name="Check Box 96" hidden="1">
              <a:extLst>
                <a:ext uri="{63B3BB69-23CF-44E3-9099-C40C66FF867C}">
                  <a14:compatExt spid="_x0000_s5216"/>
                </a:ext>
                <a:ext uri="{FF2B5EF4-FFF2-40B4-BE49-F238E27FC236}">
                  <a16:creationId xmlns:a16="http://schemas.microsoft.com/office/drawing/2014/main" id="{00000000-0008-0000-0900-000060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38100</xdr:colOff>
          <xdr:row>48</xdr:row>
          <xdr:rowOff>9525</xdr:rowOff>
        </xdr:to>
        <xdr:sp macro="" textlink="">
          <xdr:nvSpPr>
            <xdr:cNvPr id="5217" name="Check Box 97" hidden="1">
              <a:extLst>
                <a:ext uri="{63B3BB69-23CF-44E3-9099-C40C66FF867C}">
                  <a14:compatExt spid="_x0000_s5217"/>
                </a:ext>
                <a:ext uri="{FF2B5EF4-FFF2-40B4-BE49-F238E27FC236}">
                  <a16:creationId xmlns:a16="http://schemas.microsoft.com/office/drawing/2014/main" id="{00000000-0008-0000-0900-000061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38100</xdr:colOff>
          <xdr:row>49</xdr:row>
          <xdr:rowOff>9525</xdr:rowOff>
        </xdr:to>
        <xdr:sp macro="" textlink="">
          <xdr:nvSpPr>
            <xdr:cNvPr id="5218" name="Check Box 98" hidden="1">
              <a:extLst>
                <a:ext uri="{63B3BB69-23CF-44E3-9099-C40C66FF867C}">
                  <a14:compatExt spid="_x0000_s5218"/>
                </a:ext>
                <a:ext uri="{FF2B5EF4-FFF2-40B4-BE49-F238E27FC236}">
                  <a16:creationId xmlns:a16="http://schemas.microsoft.com/office/drawing/2014/main" id="{00000000-0008-0000-0900-000062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38100</xdr:colOff>
          <xdr:row>50</xdr:row>
          <xdr:rowOff>9525</xdr:rowOff>
        </xdr:to>
        <xdr:sp macro="" textlink="">
          <xdr:nvSpPr>
            <xdr:cNvPr id="5219" name="Check Box 99" hidden="1">
              <a:extLst>
                <a:ext uri="{63B3BB69-23CF-44E3-9099-C40C66FF867C}">
                  <a14:compatExt spid="_x0000_s5219"/>
                </a:ext>
                <a:ext uri="{FF2B5EF4-FFF2-40B4-BE49-F238E27FC236}">
                  <a16:creationId xmlns:a16="http://schemas.microsoft.com/office/drawing/2014/main" id="{00000000-0008-0000-0900-000063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38100</xdr:colOff>
          <xdr:row>52</xdr:row>
          <xdr:rowOff>9525</xdr:rowOff>
        </xdr:to>
        <xdr:sp macro="" textlink="">
          <xdr:nvSpPr>
            <xdr:cNvPr id="5220" name="Check Box 100" hidden="1">
              <a:extLst>
                <a:ext uri="{63B3BB69-23CF-44E3-9099-C40C66FF867C}">
                  <a14:compatExt spid="_x0000_s5220"/>
                </a:ext>
                <a:ext uri="{FF2B5EF4-FFF2-40B4-BE49-F238E27FC236}">
                  <a16:creationId xmlns:a16="http://schemas.microsoft.com/office/drawing/2014/main" id="{00000000-0008-0000-0900-000064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12</xdr:row>
          <xdr:rowOff>0</xdr:rowOff>
        </xdr:from>
        <xdr:to>
          <xdr:col>15</xdr:col>
          <xdr:colOff>38100</xdr:colOff>
          <xdr:row>13</xdr:row>
          <xdr:rowOff>9525</xdr:rowOff>
        </xdr:to>
        <xdr:sp macro="" textlink="">
          <xdr:nvSpPr>
            <xdr:cNvPr id="5226" name="Check Box 106" hidden="1">
              <a:extLst>
                <a:ext uri="{63B3BB69-23CF-44E3-9099-C40C66FF867C}">
                  <a14:compatExt spid="_x0000_s5226"/>
                </a:ext>
                <a:ext uri="{FF2B5EF4-FFF2-40B4-BE49-F238E27FC236}">
                  <a16:creationId xmlns:a16="http://schemas.microsoft.com/office/drawing/2014/main" id="{00000000-0008-0000-0900-00006A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xdr:row>
          <xdr:rowOff>0</xdr:rowOff>
        </xdr:from>
        <xdr:to>
          <xdr:col>25</xdr:col>
          <xdr:colOff>38100</xdr:colOff>
          <xdr:row>13</xdr:row>
          <xdr:rowOff>9525</xdr:rowOff>
        </xdr:to>
        <xdr:sp macro="" textlink="">
          <xdr:nvSpPr>
            <xdr:cNvPr id="5227" name="Check Box 107" hidden="1">
              <a:extLst>
                <a:ext uri="{63B3BB69-23CF-44E3-9099-C40C66FF867C}">
                  <a14:compatExt spid="_x0000_s5227"/>
                </a:ext>
                <a:ext uri="{FF2B5EF4-FFF2-40B4-BE49-F238E27FC236}">
                  <a16:creationId xmlns:a16="http://schemas.microsoft.com/office/drawing/2014/main" id="{00000000-0008-0000-0900-00006B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66675</xdr:colOff>
          <xdr:row>4</xdr:row>
          <xdr:rowOff>9525</xdr:rowOff>
        </xdr:to>
        <xdr:sp macro="" textlink="">
          <xdr:nvSpPr>
            <xdr:cNvPr id="79891" name="Check Box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66675</xdr:colOff>
          <xdr:row>5</xdr:row>
          <xdr:rowOff>9525</xdr:rowOff>
        </xdr:to>
        <xdr:sp macro="" textlink="">
          <xdr:nvSpPr>
            <xdr:cNvPr id="79892" name="Check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66675</xdr:colOff>
          <xdr:row>6</xdr:row>
          <xdr:rowOff>9525</xdr:rowOff>
        </xdr:to>
        <xdr:sp macro="" textlink="">
          <xdr:nvSpPr>
            <xdr:cNvPr id="79893" name="Check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66675</xdr:colOff>
          <xdr:row>7</xdr:row>
          <xdr:rowOff>9525</xdr:rowOff>
        </xdr:to>
        <xdr:sp macro="" textlink="">
          <xdr:nvSpPr>
            <xdr:cNvPr id="79894" name="Check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66675</xdr:colOff>
          <xdr:row>9</xdr:row>
          <xdr:rowOff>9525</xdr:rowOff>
        </xdr:to>
        <xdr:sp macro="" textlink="">
          <xdr:nvSpPr>
            <xdr:cNvPr id="79895" name="Check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66675</xdr:colOff>
          <xdr:row>10</xdr:row>
          <xdr:rowOff>9525</xdr:rowOff>
        </xdr:to>
        <xdr:sp macro="" textlink="">
          <xdr:nvSpPr>
            <xdr:cNvPr id="79896" name="Check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66675</xdr:colOff>
          <xdr:row>12</xdr:row>
          <xdr:rowOff>9525</xdr:rowOff>
        </xdr:to>
        <xdr:sp macro="" textlink="">
          <xdr:nvSpPr>
            <xdr:cNvPr id="79897" name="Check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66675</xdr:colOff>
          <xdr:row>14</xdr:row>
          <xdr:rowOff>9525</xdr:rowOff>
        </xdr:to>
        <xdr:sp macro="" textlink="">
          <xdr:nvSpPr>
            <xdr:cNvPr id="79898" name="Check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66675</xdr:colOff>
          <xdr:row>15</xdr:row>
          <xdr:rowOff>9525</xdr:rowOff>
        </xdr:to>
        <xdr:sp macro="" textlink="">
          <xdr:nvSpPr>
            <xdr:cNvPr id="79899" name="Check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66675</xdr:colOff>
          <xdr:row>16</xdr:row>
          <xdr:rowOff>9525</xdr:rowOff>
        </xdr:to>
        <xdr:sp macro="" textlink="">
          <xdr:nvSpPr>
            <xdr:cNvPr id="79900" name="Check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66675</xdr:colOff>
          <xdr:row>18</xdr:row>
          <xdr:rowOff>9525</xdr:rowOff>
        </xdr:to>
        <xdr:sp macro="" textlink="">
          <xdr:nvSpPr>
            <xdr:cNvPr id="79901" name="Check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146.xml"/><Relationship Id="rId18" Type="http://schemas.openxmlformats.org/officeDocument/2006/relationships/ctrlProp" Target="../ctrlProps/ctrlProp151.xml"/><Relationship Id="rId26" Type="http://schemas.openxmlformats.org/officeDocument/2006/relationships/ctrlProp" Target="../ctrlProps/ctrlProp159.xml"/><Relationship Id="rId39" Type="http://schemas.openxmlformats.org/officeDocument/2006/relationships/ctrlProp" Target="../ctrlProps/ctrlProp172.xml"/><Relationship Id="rId21" Type="http://schemas.openxmlformats.org/officeDocument/2006/relationships/ctrlProp" Target="../ctrlProps/ctrlProp154.xml"/><Relationship Id="rId34" Type="http://schemas.openxmlformats.org/officeDocument/2006/relationships/ctrlProp" Target="../ctrlProps/ctrlProp167.xml"/><Relationship Id="rId42" Type="http://schemas.openxmlformats.org/officeDocument/2006/relationships/ctrlProp" Target="../ctrlProps/ctrlProp175.xml"/><Relationship Id="rId47" Type="http://schemas.openxmlformats.org/officeDocument/2006/relationships/ctrlProp" Target="../ctrlProps/ctrlProp180.xml"/><Relationship Id="rId7" Type="http://schemas.openxmlformats.org/officeDocument/2006/relationships/ctrlProp" Target="../ctrlProps/ctrlProp140.xml"/><Relationship Id="rId2" Type="http://schemas.openxmlformats.org/officeDocument/2006/relationships/drawing" Target="../drawings/drawing8.xml"/><Relationship Id="rId16" Type="http://schemas.openxmlformats.org/officeDocument/2006/relationships/ctrlProp" Target="../ctrlProps/ctrlProp149.xml"/><Relationship Id="rId29" Type="http://schemas.openxmlformats.org/officeDocument/2006/relationships/ctrlProp" Target="../ctrlProps/ctrlProp162.xml"/><Relationship Id="rId1" Type="http://schemas.openxmlformats.org/officeDocument/2006/relationships/printerSettings" Target="../printerSettings/printerSettings10.bin"/><Relationship Id="rId6" Type="http://schemas.openxmlformats.org/officeDocument/2006/relationships/ctrlProp" Target="../ctrlProps/ctrlProp139.xml"/><Relationship Id="rId11" Type="http://schemas.openxmlformats.org/officeDocument/2006/relationships/ctrlProp" Target="../ctrlProps/ctrlProp144.xml"/><Relationship Id="rId24" Type="http://schemas.openxmlformats.org/officeDocument/2006/relationships/ctrlProp" Target="../ctrlProps/ctrlProp157.xml"/><Relationship Id="rId32" Type="http://schemas.openxmlformats.org/officeDocument/2006/relationships/ctrlProp" Target="../ctrlProps/ctrlProp165.xml"/><Relationship Id="rId37" Type="http://schemas.openxmlformats.org/officeDocument/2006/relationships/ctrlProp" Target="../ctrlProps/ctrlProp170.xml"/><Relationship Id="rId40" Type="http://schemas.openxmlformats.org/officeDocument/2006/relationships/ctrlProp" Target="../ctrlProps/ctrlProp173.xml"/><Relationship Id="rId45" Type="http://schemas.openxmlformats.org/officeDocument/2006/relationships/ctrlProp" Target="../ctrlProps/ctrlProp178.xml"/><Relationship Id="rId5" Type="http://schemas.openxmlformats.org/officeDocument/2006/relationships/ctrlProp" Target="../ctrlProps/ctrlProp138.xml"/><Relationship Id="rId15" Type="http://schemas.openxmlformats.org/officeDocument/2006/relationships/ctrlProp" Target="../ctrlProps/ctrlProp148.xml"/><Relationship Id="rId23" Type="http://schemas.openxmlformats.org/officeDocument/2006/relationships/ctrlProp" Target="../ctrlProps/ctrlProp156.xml"/><Relationship Id="rId28" Type="http://schemas.openxmlformats.org/officeDocument/2006/relationships/ctrlProp" Target="../ctrlProps/ctrlProp161.xml"/><Relationship Id="rId36" Type="http://schemas.openxmlformats.org/officeDocument/2006/relationships/ctrlProp" Target="../ctrlProps/ctrlProp169.xml"/><Relationship Id="rId10" Type="http://schemas.openxmlformats.org/officeDocument/2006/relationships/ctrlProp" Target="../ctrlProps/ctrlProp143.xml"/><Relationship Id="rId19" Type="http://schemas.openxmlformats.org/officeDocument/2006/relationships/ctrlProp" Target="../ctrlProps/ctrlProp152.xml"/><Relationship Id="rId31" Type="http://schemas.openxmlformats.org/officeDocument/2006/relationships/ctrlProp" Target="../ctrlProps/ctrlProp164.xml"/><Relationship Id="rId44" Type="http://schemas.openxmlformats.org/officeDocument/2006/relationships/ctrlProp" Target="../ctrlProps/ctrlProp177.xml"/><Relationship Id="rId4" Type="http://schemas.openxmlformats.org/officeDocument/2006/relationships/ctrlProp" Target="../ctrlProps/ctrlProp137.xml"/><Relationship Id="rId9" Type="http://schemas.openxmlformats.org/officeDocument/2006/relationships/ctrlProp" Target="../ctrlProps/ctrlProp142.xml"/><Relationship Id="rId14" Type="http://schemas.openxmlformats.org/officeDocument/2006/relationships/ctrlProp" Target="../ctrlProps/ctrlProp147.xml"/><Relationship Id="rId22" Type="http://schemas.openxmlformats.org/officeDocument/2006/relationships/ctrlProp" Target="../ctrlProps/ctrlProp155.xml"/><Relationship Id="rId27" Type="http://schemas.openxmlformats.org/officeDocument/2006/relationships/ctrlProp" Target="../ctrlProps/ctrlProp160.xml"/><Relationship Id="rId30" Type="http://schemas.openxmlformats.org/officeDocument/2006/relationships/ctrlProp" Target="../ctrlProps/ctrlProp163.xml"/><Relationship Id="rId35" Type="http://schemas.openxmlformats.org/officeDocument/2006/relationships/ctrlProp" Target="../ctrlProps/ctrlProp168.xml"/><Relationship Id="rId43" Type="http://schemas.openxmlformats.org/officeDocument/2006/relationships/ctrlProp" Target="../ctrlProps/ctrlProp176.xml"/><Relationship Id="rId48" Type="http://schemas.openxmlformats.org/officeDocument/2006/relationships/ctrlProp" Target="../ctrlProps/ctrlProp181.xml"/><Relationship Id="rId8" Type="http://schemas.openxmlformats.org/officeDocument/2006/relationships/ctrlProp" Target="../ctrlProps/ctrlProp141.xml"/><Relationship Id="rId3" Type="http://schemas.openxmlformats.org/officeDocument/2006/relationships/vmlDrawing" Target="../drawings/vmlDrawing12.vml"/><Relationship Id="rId12" Type="http://schemas.openxmlformats.org/officeDocument/2006/relationships/ctrlProp" Target="../ctrlProps/ctrlProp145.xml"/><Relationship Id="rId17" Type="http://schemas.openxmlformats.org/officeDocument/2006/relationships/ctrlProp" Target="../ctrlProps/ctrlProp150.xml"/><Relationship Id="rId25" Type="http://schemas.openxmlformats.org/officeDocument/2006/relationships/ctrlProp" Target="../ctrlProps/ctrlProp158.xml"/><Relationship Id="rId33" Type="http://schemas.openxmlformats.org/officeDocument/2006/relationships/ctrlProp" Target="../ctrlProps/ctrlProp166.xml"/><Relationship Id="rId38" Type="http://schemas.openxmlformats.org/officeDocument/2006/relationships/ctrlProp" Target="../ctrlProps/ctrlProp171.xml"/><Relationship Id="rId46" Type="http://schemas.openxmlformats.org/officeDocument/2006/relationships/ctrlProp" Target="../ctrlProps/ctrlProp179.xml"/><Relationship Id="rId20" Type="http://schemas.openxmlformats.org/officeDocument/2006/relationships/ctrlProp" Target="../ctrlProps/ctrlProp153.xml"/><Relationship Id="rId41" Type="http://schemas.openxmlformats.org/officeDocument/2006/relationships/ctrlProp" Target="../ctrlProps/ctrlProp174.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86.xml"/><Relationship Id="rId13" Type="http://schemas.openxmlformats.org/officeDocument/2006/relationships/ctrlProp" Target="../ctrlProps/ctrlProp191.xml"/><Relationship Id="rId3" Type="http://schemas.openxmlformats.org/officeDocument/2006/relationships/vmlDrawing" Target="../drawings/vmlDrawing13.vml"/><Relationship Id="rId7" Type="http://schemas.openxmlformats.org/officeDocument/2006/relationships/ctrlProp" Target="../ctrlProps/ctrlProp185.xml"/><Relationship Id="rId12" Type="http://schemas.openxmlformats.org/officeDocument/2006/relationships/ctrlProp" Target="../ctrlProps/ctrlProp190.xml"/><Relationship Id="rId2" Type="http://schemas.openxmlformats.org/officeDocument/2006/relationships/drawing" Target="../drawings/drawing9.xml"/><Relationship Id="rId1" Type="http://schemas.openxmlformats.org/officeDocument/2006/relationships/printerSettings" Target="../printerSettings/printerSettings11.bin"/><Relationship Id="rId6" Type="http://schemas.openxmlformats.org/officeDocument/2006/relationships/ctrlProp" Target="../ctrlProps/ctrlProp184.xml"/><Relationship Id="rId11" Type="http://schemas.openxmlformats.org/officeDocument/2006/relationships/ctrlProp" Target="../ctrlProps/ctrlProp189.xml"/><Relationship Id="rId5" Type="http://schemas.openxmlformats.org/officeDocument/2006/relationships/ctrlProp" Target="../ctrlProps/ctrlProp183.xml"/><Relationship Id="rId10" Type="http://schemas.openxmlformats.org/officeDocument/2006/relationships/ctrlProp" Target="../ctrlProps/ctrlProp188.xml"/><Relationship Id="rId4" Type="http://schemas.openxmlformats.org/officeDocument/2006/relationships/ctrlProp" Target="../ctrlProps/ctrlProp182.xml"/><Relationship Id="rId9" Type="http://schemas.openxmlformats.org/officeDocument/2006/relationships/ctrlProp" Target="../ctrlProps/ctrlProp187.xml"/><Relationship Id="rId14" Type="http://schemas.openxmlformats.org/officeDocument/2006/relationships/ctrlProp" Target="../ctrlProps/ctrlProp192.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97.xml"/><Relationship Id="rId13" Type="http://schemas.openxmlformats.org/officeDocument/2006/relationships/ctrlProp" Target="../ctrlProps/ctrlProp202.xml"/><Relationship Id="rId18" Type="http://schemas.openxmlformats.org/officeDocument/2006/relationships/ctrlProp" Target="../ctrlProps/ctrlProp207.xml"/><Relationship Id="rId3" Type="http://schemas.openxmlformats.org/officeDocument/2006/relationships/vmlDrawing" Target="../drawings/vmlDrawing14.vml"/><Relationship Id="rId21" Type="http://schemas.openxmlformats.org/officeDocument/2006/relationships/ctrlProp" Target="../ctrlProps/ctrlProp210.xml"/><Relationship Id="rId7" Type="http://schemas.openxmlformats.org/officeDocument/2006/relationships/ctrlProp" Target="../ctrlProps/ctrlProp196.xml"/><Relationship Id="rId12" Type="http://schemas.openxmlformats.org/officeDocument/2006/relationships/ctrlProp" Target="../ctrlProps/ctrlProp201.xml"/><Relationship Id="rId17" Type="http://schemas.openxmlformats.org/officeDocument/2006/relationships/ctrlProp" Target="../ctrlProps/ctrlProp206.xml"/><Relationship Id="rId2" Type="http://schemas.openxmlformats.org/officeDocument/2006/relationships/drawing" Target="../drawings/drawing10.xml"/><Relationship Id="rId16" Type="http://schemas.openxmlformats.org/officeDocument/2006/relationships/ctrlProp" Target="../ctrlProps/ctrlProp205.xml"/><Relationship Id="rId20" Type="http://schemas.openxmlformats.org/officeDocument/2006/relationships/ctrlProp" Target="../ctrlProps/ctrlProp209.xml"/><Relationship Id="rId1" Type="http://schemas.openxmlformats.org/officeDocument/2006/relationships/printerSettings" Target="../printerSettings/printerSettings12.bin"/><Relationship Id="rId6" Type="http://schemas.openxmlformats.org/officeDocument/2006/relationships/ctrlProp" Target="../ctrlProps/ctrlProp195.xml"/><Relationship Id="rId11" Type="http://schemas.openxmlformats.org/officeDocument/2006/relationships/ctrlProp" Target="../ctrlProps/ctrlProp200.xml"/><Relationship Id="rId5" Type="http://schemas.openxmlformats.org/officeDocument/2006/relationships/ctrlProp" Target="../ctrlProps/ctrlProp194.xml"/><Relationship Id="rId15" Type="http://schemas.openxmlformats.org/officeDocument/2006/relationships/ctrlProp" Target="../ctrlProps/ctrlProp204.xml"/><Relationship Id="rId10" Type="http://schemas.openxmlformats.org/officeDocument/2006/relationships/ctrlProp" Target="../ctrlProps/ctrlProp199.xml"/><Relationship Id="rId19" Type="http://schemas.openxmlformats.org/officeDocument/2006/relationships/ctrlProp" Target="../ctrlProps/ctrlProp208.xml"/><Relationship Id="rId4" Type="http://schemas.openxmlformats.org/officeDocument/2006/relationships/ctrlProp" Target="../ctrlProps/ctrlProp193.xml"/><Relationship Id="rId9" Type="http://schemas.openxmlformats.org/officeDocument/2006/relationships/ctrlProp" Target="../ctrlProps/ctrlProp198.xml"/><Relationship Id="rId14" Type="http://schemas.openxmlformats.org/officeDocument/2006/relationships/ctrlProp" Target="../ctrlProps/ctrlProp203.xml"/><Relationship Id="rId22" Type="http://schemas.openxmlformats.org/officeDocument/2006/relationships/ctrlProp" Target="../ctrlProps/ctrlProp211.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16.xml"/><Relationship Id="rId13" Type="http://schemas.openxmlformats.org/officeDocument/2006/relationships/ctrlProp" Target="../ctrlProps/ctrlProp221.xml"/><Relationship Id="rId18" Type="http://schemas.openxmlformats.org/officeDocument/2006/relationships/ctrlProp" Target="../ctrlProps/ctrlProp226.xml"/><Relationship Id="rId3" Type="http://schemas.openxmlformats.org/officeDocument/2006/relationships/vmlDrawing" Target="../drawings/vmlDrawing15.vml"/><Relationship Id="rId21" Type="http://schemas.openxmlformats.org/officeDocument/2006/relationships/ctrlProp" Target="../ctrlProps/ctrlProp229.xml"/><Relationship Id="rId7" Type="http://schemas.openxmlformats.org/officeDocument/2006/relationships/ctrlProp" Target="../ctrlProps/ctrlProp215.xml"/><Relationship Id="rId12" Type="http://schemas.openxmlformats.org/officeDocument/2006/relationships/ctrlProp" Target="../ctrlProps/ctrlProp220.xml"/><Relationship Id="rId17" Type="http://schemas.openxmlformats.org/officeDocument/2006/relationships/ctrlProp" Target="../ctrlProps/ctrlProp225.xml"/><Relationship Id="rId2" Type="http://schemas.openxmlformats.org/officeDocument/2006/relationships/drawing" Target="../drawings/drawing11.xml"/><Relationship Id="rId16" Type="http://schemas.openxmlformats.org/officeDocument/2006/relationships/ctrlProp" Target="../ctrlProps/ctrlProp224.xml"/><Relationship Id="rId20" Type="http://schemas.openxmlformats.org/officeDocument/2006/relationships/ctrlProp" Target="../ctrlProps/ctrlProp228.xml"/><Relationship Id="rId1" Type="http://schemas.openxmlformats.org/officeDocument/2006/relationships/printerSettings" Target="../printerSettings/printerSettings13.bin"/><Relationship Id="rId6" Type="http://schemas.openxmlformats.org/officeDocument/2006/relationships/ctrlProp" Target="../ctrlProps/ctrlProp214.xml"/><Relationship Id="rId11" Type="http://schemas.openxmlformats.org/officeDocument/2006/relationships/ctrlProp" Target="../ctrlProps/ctrlProp219.xml"/><Relationship Id="rId24" Type="http://schemas.openxmlformats.org/officeDocument/2006/relationships/ctrlProp" Target="../ctrlProps/ctrlProp232.xml"/><Relationship Id="rId5" Type="http://schemas.openxmlformats.org/officeDocument/2006/relationships/ctrlProp" Target="../ctrlProps/ctrlProp213.xml"/><Relationship Id="rId15" Type="http://schemas.openxmlformats.org/officeDocument/2006/relationships/ctrlProp" Target="../ctrlProps/ctrlProp223.xml"/><Relationship Id="rId23" Type="http://schemas.openxmlformats.org/officeDocument/2006/relationships/ctrlProp" Target="../ctrlProps/ctrlProp231.xml"/><Relationship Id="rId10" Type="http://schemas.openxmlformats.org/officeDocument/2006/relationships/ctrlProp" Target="../ctrlProps/ctrlProp218.xml"/><Relationship Id="rId19" Type="http://schemas.openxmlformats.org/officeDocument/2006/relationships/ctrlProp" Target="../ctrlProps/ctrlProp227.xml"/><Relationship Id="rId4" Type="http://schemas.openxmlformats.org/officeDocument/2006/relationships/ctrlProp" Target="../ctrlProps/ctrlProp212.xml"/><Relationship Id="rId9" Type="http://schemas.openxmlformats.org/officeDocument/2006/relationships/ctrlProp" Target="../ctrlProps/ctrlProp217.xml"/><Relationship Id="rId14" Type="http://schemas.openxmlformats.org/officeDocument/2006/relationships/ctrlProp" Target="../ctrlProps/ctrlProp222.xml"/><Relationship Id="rId22" Type="http://schemas.openxmlformats.org/officeDocument/2006/relationships/ctrlProp" Target="../ctrlProps/ctrlProp230.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4.xml"/><Relationship Id="rId13" Type="http://schemas.openxmlformats.org/officeDocument/2006/relationships/ctrlProp" Target="../ctrlProps/ctrlProp49.xml"/><Relationship Id="rId18" Type="http://schemas.openxmlformats.org/officeDocument/2006/relationships/ctrlProp" Target="../ctrlProps/ctrlProp54.xml"/><Relationship Id="rId3" Type="http://schemas.openxmlformats.org/officeDocument/2006/relationships/vmlDrawing" Target="../drawings/vmlDrawing3.vml"/><Relationship Id="rId21" Type="http://schemas.openxmlformats.org/officeDocument/2006/relationships/ctrlProp" Target="../ctrlProps/ctrlProp57.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2" Type="http://schemas.openxmlformats.org/officeDocument/2006/relationships/drawing" Target="../drawings/drawing2.xml"/><Relationship Id="rId16" Type="http://schemas.openxmlformats.org/officeDocument/2006/relationships/ctrlProp" Target="../ctrlProps/ctrlProp52.xml"/><Relationship Id="rId20" Type="http://schemas.openxmlformats.org/officeDocument/2006/relationships/ctrlProp" Target="../ctrlProps/ctrlProp56.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24" Type="http://schemas.openxmlformats.org/officeDocument/2006/relationships/ctrlProp" Target="../ctrlProps/ctrlProp60.xml"/><Relationship Id="rId5" Type="http://schemas.openxmlformats.org/officeDocument/2006/relationships/ctrlProp" Target="../ctrlProps/ctrlProp41.xml"/><Relationship Id="rId15" Type="http://schemas.openxmlformats.org/officeDocument/2006/relationships/ctrlProp" Target="../ctrlProps/ctrlProp51.xml"/><Relationship Id="rId23" Type="http://schemas.openxmlformats.org/officeDocument/2006/relationships/ctrlProp" Target="../ctrlProps/ctrlProp59.xml"/><Relationship Id="rId10" Type="http://schemas.openxmlformats.org/officeDocument/2006/relationships/ctrlProp" Target="../ctrlProps/ctrlProp46.xml"/><Relationship Id="rId19" Type="http://schemas.openxmlformats.org/officeDocument/2006/relationships/ctrlProp" Target="../ctrlProps/ctrlProp55.xml"/><Relationship Id="rId4" Type="http://schemas.openxmlformats.org/officeDocument/2006/relationships/vmlDrawing" Target="../drawings/vmlDrawing4.vml"/><Relationship Id="rId9" Type="http://schemas.openxmlformats.org/officeDocument/2006/relationships/ctrlProp" Target="../ctrlProps/ctrlProp45.xml"/><Relationship Id="rId14" Type="http://schemas.openxmlformats.org/officeDocument/2006/relationships/ctrlProp" Target="../ctrlProps/ctrlProp50.xml"/><Relationship Id="rId22" Type="http://schemas.openxmlformats.org/officeDocument/2006/relationships/ctrlProp" Target="../ctrlProps/ctrlProp58.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65.xml"/><Relationship Id="rId13" Type="http://schemas.openxmlformats.org/officeDocument/2006/relationships/ctrlProp" Target="../ctrlProps/ctrlProp70.xml"/><Relationship Id="rId18" Type="http://schemas.openxmlformats.org/officeDocument/2006/relationships/ctrlProp" Target="../ctrlProps/ctrlProp75.xml"/><Relationship Id="rId3" Type="http://schemas.openxmlformats.org/officeDocument/2006/relationships/vmlDrawing" Target="../drawings/vmlDrawing5.vml"/><Relationship Id="rId21" Type="http://schemas.openxmlformats.org/officeDocument/2006/relationships/ctrlProp" Target="../ctrlProps/ctrlProp78.xml"/><Relationship Id="rId7" Type="http://schemas.openxmlformats.org/officeDocument/2006/relationships/ctrlProp" Target="../ctrlProps/ctrlProp64.xml"/><Relationship Id="rId12" Type="http://schemas.openxmlformats.org/officeDocument/2006/relationships/ctrlProp" Target="../ctrlProps/ctrlProp69.xml"/><Relationship Id="rId17" Type="http://schemas.openxmlformats.org/officeDocument/2006/relationships/ctrlProp" Target="../ctrlProps/ctrlProp74.xml"/><Relationship Id="rId2" Type="http://schemas.openxmlformats.org/officeDocument/2006/relationships/drawing" Target="../drawings/drawing3.xml"/><Relationship Id="rId16" Type="http://schemas.openxmlformats.org/officeDocument/2006/relationships/ctrlProp" Target="../ctrlProps/ctrlProp73.xml"/><Relationship Id="rId20" Type="http://schemas.openxmlformats.org/officeDocument/2006/relationships/ctrlProp" Target="../ctrlProps/ctrlProp77.xml"/><Relationship Id="rId1" Type="http://schemas.openxmlformats.org/officeDocument/2006/relationships/printerSettings" Target="../printerSettings/printerSettings3.bin"/><Relationship Id="rId6" Type="http://schemas.openxmlformats.org/officeDocument/2006/relationships/ctrlProp" Target="../ctrlProps/ctrlProp63.xml"/><Relationship Id="rId11" Type="http://schemas.openxmlformats.org/officeDocument/2006/relationships/ctrlProp" Target="../ctrlProps/ctrlProp68.xml"/><Relationship Id="rId5" Type="http://schemas.openxmlformats.org/officeDocument/2006/relationships/ctrlProp" Target="../ctrlProps/ctrlProp62.xml"/><Relationship Id="rId15" Type="http://schemas.openxmlformats.org/officeDocument/2006/relationships/ctrlProp" Target="../ctrlProps/ctrlProp72.xml"/><Relationship Id="rId23" Type="http://schemas.openxmlformats.org/officeDocument/2006/relationships/ctrlProp" Target="../ctrlProps/ctrlProp80.xml"/><Relationship Id="rId10" Type="http://schemas.openxmlformats.org/officeDocument/2006/relationships/ctrlProp" Target="../ctrlProps/ctrlProp67.xml"/><Relationship Id="rId19" Type="http://schemas.openxmlformats.org/officeDocument/2006/relationships/ctrlProp" Target="../ctrlProps/ctrlProp76.xml"/><Relationship Id="rId4" Type="http://schemas.openxmlformats.org/officeDocument/2006/relationships/vmlDrawing" Target="../drawings/vmlDrawing6.vml"/><Relationship Id="rId9" Type="http://schemas.openxmlformats.org/officeDocument/2006/relationships/ctrlProp" Target="../ctrlProps/ctrlProp66.xml"/><Relationship Id="rId14" Type="http://schemas.openxmlformats.org/officeDocument/2006/relationships/ctrlProp" Target="../ctrlProps/ctrlProp71.xml"/><Relationship Id="rId22" Type="http://schemas.openxmlformats.org/officeDocument/2006/relationships/ctrlProp" Target="../ctrlProps/ctrlProp79.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84.xml"/><Relationship Id="rId13" Type="http://schemas.openxmlformats.org/officeDocument/2006/relationships/ctrlProp" Target="../ctrlProps/ctrlProp89.xml"/><Relationship Id="rId3" Type="http://schemas.openxmlformats.org/officeDocument/2006/relationships/vmlDrawing" Target="../drawings/vmlDrawing7.vml"/><Relationship Id="rId7" Type="http://schemas.openxmlformats.org/officeDocument/2006/relationships/ctrlProp" Target="../ctrlProps/ctrlProp83.xml"/><Relationship Id="rId12" Type="http://schemas.openxmlformats.org/officeDocument/2006/relationships/ctrlProp" Target="../ctrlProps/ctrlProp88.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82.xml"/><Relationship Id="rId11" Type="http://schemas.openxmlformats.org/officeDocument/2006/relationships/ctrlProp" Target="../ctrlProps/ctrlProp87.xml"/><Relationship Id="rId5" Type="http://schemas.openxmlformats.org/officeDocument/2006/relationships/ctrlProp" Target="../ctrlProps/ctrlProp81.xml"/><Relationship Id="rId15" Type="http://schemas.openxmlformats.org/officeDocument/2006/relationships/ctrlProp" Target="../ctrlProps/ctrlProp91.xml"/><Relationship Id="rId10" Type="http://schemas.openxmlformats.org/officeDocument/2006/relationships/ctrlProp" Target="../ctrlProps/ctrlProp86.xml"/><Relationship Id="rId4" Type="http://schemas.openxmlformats.org/officeDocument/2006/relationships/vmlDrawing" Target="../drawings/vmlDrawing8.vml"/><Relationship Id="rId9" Type="http://schemas.openxmlformats.org/officeDocument/2006/relationships/ctrlProp" Target="../ctrlProps/ctrlProp85.xml"/><Relationship Id="rId14" Type="http://schemas.openxmlformats.org/officeDocument/2006/relationships/ctrlProp" Target="../ctrlProps/ctrlProp90.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00.xml"/><Relationship Id="rId18" Type="http://schemas.openxmlformats.org/officeDocument/2006/relationships/ctrlProp" Target="../ctrlProps/ctrlProp105.xml"/><Relationship Id="rId26" Type="http://schemas.openxmlformats.org/officeDocument/2006/relationships/ctrlProp" Target="../ctrlProps/ctrlProp113.xml"/><Relationship Id="rId39" Type="http://schemas.openxmlformats.org/officeDocument/2006/relationships/ctrlProp" Target="../ctrlProps/ctrlProp126.xml"/><Relationship Id="rId21" Type="http://schemas.openxmlformats.org/officeDocument/2006/relationships/ctrlProp" Target="../ctrlProps/ctrlProp108.xml"/><Relationship Id="rId34" Type="http://schemas.openxmlformats.org/officeDocument/2006/relationships/ctrlProp" Target="../ctrlProps/ctrlProp121.xml"/><Relationship Id="rId42" Type="http://schemas.openxmlformats.org/officeDocument/2006/relationships/ctrlProp" Target="../ctrlProps/ctrlProp129.xml"/><Relationship Id="rId47" Type="http://schemas.openxmlformats.org/officeDocument/2006/relationships/ctrlProp" Target="../ctrlProps/ctrlProp134.xml"/><Relationship Id="rId7" Type="http://schemas.openxmlformats.org/officeDocument/2006/relationships/ctrlProp" Target="../ctrlProps/ctrlProp94.xml"/><Relationship Id="rId2" Type="http://schemas.openxmlformats.org/officeDocument/2006/relationships/drawing" Target="../drawings/drawing5.xml"/><Relationship Id="rId16" Type="http://schemas.openxmlformats.org/officeDocument/2006/relationships/ctrlProp" Target="../ctrlProps/ctrlProp103.xml"/><Relationship Id="rId29" Type="http://schemas.openxmlformats.org/officeDocument/2006/relationships/ctrlProp" Target="../ctrlProps/ctrlProp116.xml"/><Relationship Id="rId11" Type="http://schemas.openxmlformats.org/officeDocument/2006/relationships/ctrlProp" Target="../ctrlProps/ctrlProp98.xml"/><Relationship Id="rId24" Type="http://schemas.openxmlformats.org/officeDocument/2006/relationships/ctrlProp" Target="../ctrlProps/ctrlProp111.xml"/><Relationship Id="rId32" Type="http://schemas.openxmlformats.org/officeDocument/2006/relationships/ctrlProp" Target="../ctrlProps/ctrlProp119.xml"/><Relationship Id="rId37" Type="http://schemas.openxmlformats.org/officeDocument/2006/relationships/ctrlProp" Target="../ctrlProps/ctrlProp124.xml"/><Relationship Id="rId40" Type="http://schemas.openxmlformats.org/officeDocument/2006/relationships/ctrlProp" Target="../ctrlProps/ctrlProp127.xml"/><Relationship Id="rId45" Type="http://schemas.openxmlformats.org/officeDocument/2006/relationships/ctrlProp" Target="../ctrlProps/ctrlProp132.xml"/><Relationship Id="rId5" Type="http://schemas.openxmlformats.org/officeDocument/2006/relationships/ctrlProp" Target="../ctrlProps/ctrlProp92.xml"/><Relationship Id="rId15" Type="http://schemas.openxmlformats.org/officeDocument/2006/relationships/ctrlProp" Target="../ctrlProps/ctrlProp102.xml"/><Relationship Id="rId23" Type="http://schemas.openxmlformats.org/officeDocument/2006/relationships/ctrlProp" Target="../ctrlProps/ctrlProp110.xml"/><Relationship Id="rId28" Type="http://schemas.openxmlformats.org/officeDocument/2006/relationships/ctrlProp" Target="../ctrlProps/ctrlProp115.xml"/><Relationship Id="rId36" Type="http://schemas.openxmlformats.org/officeDocument/2006/relationships/ctrlProp" Target="../ctrlProps/ctrlProp123.xml"/><Relationship Id="rId49" Type="http://schemas.openxmlformats.org/officeDocument/2006/relationships/ctrlProp" Target="../ctrlProps/ctrlProp136.xml"/><Relationship Id="rId10" Type="http://schemas.openxmlformats.org/officeDocument/2006/relationships/ctrlProp" Target="../ctrlProps/ctrlProp97.xml"/><Relationship Id="rId19" Type="http://schemas.openxmlformats.org/officeDocument/2006/relationships/ctrlProp" Target="../ctrlProps/ctrlProp106.xml"/><Relationship Id="rId31" Type="http://schemas.openxmlformats.org/officeDocument/2006/relationships/ctrlProp" Target="../ctrlProps/ctrlProp118.xml"/><Relationship Id="rId44" Type="http://schemas.openxmlformats.org/officeDocument/2006/relationships/ctrlProp" Target="../ctrlProps/ctrlProp131.xml"/><Relationship Id="rId4" Type="http://schemas.openxmlformats.org/officeDocument/2006/relationships/vmlDrawing" Target="../drawings/vmlDrawing10.vml"/><Relationship Id="rId9" Type="http://schemas.openxmlformats.org/officeDocument/2006/relationships/ctrlProp" Target="../ctrlProps/ctrlProp96.xml"/><Relationship Id="rId14" Type="http://schemas.openxmlformats.org/officeDocument/2006/relationships/ctrlProp" Target="../ctrlProps/ctrlProp101.xml"/><Relationship Id="rId22" Type="http://schemas.openxmlformats.org/officeDocument/2006/relationships/ctrlProp" Target="../ctrlProps/ctrlProp109.xml"/><Relationship Id="rId27" Type="http://schemas.openxmlformats.org/officeDocument/2006/relationships/ctrlProp" Target="../ctrlProps/ctrlProp114.xml"/><Relationship Id="rId30" Type="http://schemas.openxmlformats.org/officeDocument/2006/relationships/ctrlProp" Target="../ctrlProps/ctrlProp117.xml"/><Relationship Id="rId35" Type="http://schemas.openxmlformats.org/officeDocument/2006/relationships/ctrlProp" Target="../ctrlProps/ctrlProp122.xml"/><Relationship Id="rId43" Type="http://schemas.openxmlformats.org/officeDocument/2006/relationships/ctrlProp" Target="../ctrlProps/ctrlProp130.xml"/><Relationship Id="rId48" Type="http://schemas.openxmlformats.org/officeDocument/2006/relationships/ctrlProp" Target="../ctrlProps/ctrlProp135.xml"/><Relationship Id="rId8" Type="http://schemas.openxmlformats.org/officeDocument/2006/relationships/ctrlProp" Target="../ctrlProps/ctrlProp95.xml"/><Relationship Id="rId3" Type="http://schemas.openxmlformats.org/officeDocument/2006/relationships/vmlDrawing" Target="../drawings/vmlDrawing9.vml"/><Relationship Id="rId12" Type="http://schemas.openxmlformats.org/officeDocument/2006/relationships/ctrlProp" Target="../ctrlProps/ctrlProp99.xml"/><Relationship Id="rId17" Type="http://schemas.openxmlformats.org/officeDocument/2006/relationships/ctrlProp" Target="../ctrlProps/ctrlProp104.xml"/><Relationship Id="rId25" Type="http://schemas.openxmlformats.org/officeDocument/2006/relationships/ctrlProp" Target="../ctrlProps/ctrlProp112.xml"/><Relationship Id="rId33" Type="http://schemas.openxmlformats.org/officeDocument/2006/relationships/ctrlProp" Target="../ctrlProps/ctrlProp120.xml"/><Relationship Id="rId38" Type="http://schemas.openxmlformats.org/officeDocument/2006/relationships/ctrlProp" Target="../ctrlProps/ctrlProp125.xml"/><Relationship Id="rId46" Type="http://schemas.openxmlformats.org/officeDocument/2006/relationships/ctrlProp" Target="../ctrlProps/ctrlProp133.xml"/><Relationship Id="rId20" Type="http://schemas.openxmlformats.org/officeDocument/2006/relationships/ctrlProp" Target="../ctrlProps/ctrlProp107.xml"/><Relationship Id="rId41" Type="http://schemas.openxmlformats.org/officeDocument/2006/relationships/ctrlProp" Target="../ctrlProps/ctrlProp128.xml"/><Relationship Id="rId1" Type="http://schemas.openxmlformats.org/officeDocument/2006/relationships/printerSettings" Target="../printerSettings/printerSettings5.bin"/><Relationship Id="rId6" Type="http://schemas.openxmlformats.org/officeDocument/2006/relationships/ctrlProp" Target="../ctrlProps/ctrlProp9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25394-96E1-4781-8D63-C83DF3189F3D}">
  <sheetPr codeName="Sheet14"/>
  <dimension ref="A1:CJ88"/>
  <sheetViews>
    <sheetView view="pageBreakPreview" topLeftCell="A36" zoomScale="140" zoomScaleNormal="100" zoomScaleSheetLayoutView="140" workbookViewId="0">
      <selection activeCell="K43" sqref="K43:T43"/>
    </sheetView>
  </sheetViews>
  <sheetFormatPr defaultRowHeight="15.75"/>
  <cols>
    <col min="1" max="1" width="6.7109375" style="11" customWidth="1"/>
    <col min="2" max="3" width="3.7109375" style="353" customWidth="1"/>
    <col min="4" max="4" width="2.7109375" style="353" customWidth="1"/>
    <col min="5" max="8" width="4.28515625" style="353" customWidth="1"/>
    <col min="9" max="9" width="2.7109375" style="353" customWidth="1"/>
    <col min="10" max="13" width="4.28515625" style="353" customWidth="1"/>
    <col min="14" max="14" width="2.7109375" style="353" customWidth="1"/>
    <col min="15" max="20" width="4.28515625" style="353" customWidth="1"/>
    <col min="21" max="21" width="2.7109375" style="353" customWidth="1"/>
    <col min="22" max="23" width="4.28515625" style="353" customWidth="1"/>
    <col min="24" max="25" width="4.28515625" style="353" hidden="1" customWidth="1"/>
    <col min="26" max="27" width="4.28515625" style="353" customWidth="1"/>
    <col min="28" max="28" width="4.28515625" style="353" hidden="1" customWidth="1"/>
    <col min="29" max="29" width="2.7109375" style="353" customWidth="1"/>
    <col min="30" max="34" width="4.28515625" style="353" customWidth="1"/>
    <col min="35" max="35" width="4.28515625" style="353" hidden="1" customWidth="1"/>
    <col min="36" max="36" width="1.42578125" style="353" customWidth="1"/>
    <col min="37" max="37" width="12" style="78" customWidth="1"/>
    <col min="38" max="38" width="15.7109375" hidden="1" customWidth="1"/>
    <col min="39" max="39" width="10.85546875" hidden="1" customWidth="1"/>
    <col min="40" max="41" width="9.140625" hidden="1" customWidth="1"/>
    <col min="42" max="42" width="9.140625" style="11" hidden="1" customWidth="1"/>
    <col min="43" max="43" width="10.85546875" style="12" hidden="1" customWidth="1"/>
    <col min="44" max="44" width="99.28515625" style="11" hidden="1" customWidth="1"/>
    <col min="45" max="45" width="9.42578125" customWidth="1"/>
    <col min="54" max="55" width="3.7109375" style="293" customWidth="1"/>
    <col min="56" max="56" width="2.7109375" style="293" customWidth="1"/>
    <col min="57" max="60" width="4.28515625" style="293" customWidth="1"/>
    <col min="61" max="61" width="2.7109375" style="293" customWidth="1"/>
    <col min="62" max="65" width="4.28515625" style="293" customWidth="1"/>
    <col min="66" max="66" width="2.7109375" style="293" customWidth="1"/>
    <col min="67" max="72" width="4.28515625" style="293" customWidth="1"/>
    <col min="73" max="73" width="2.7109375" style="293" customWidth="1"/>
    <col min="74" max="80" width="4.28515625" style="293" customWidth="1"/>
    <col min="81" max="81" width="2.7109375" style="293" customWidth="1"/>
    <col min="82" max="88" width="4.28515625" style="293" customWidth="1"/>
  </cols>
  <sheetData>
    <row r="1" spans="1:88" ht="15.95" customHeight="1" thickTop="1" thickBot="1">
      <c r="B1" s="390" t="s">
        <v>327</v>
      </c>
      <c r="C1" s="391"/>
      <c r="D1" s="391"/>
      <c r="E1" s="391"/>
      <c r="F1" s="391"/>
      <c r="G1" s="391"/>
      <c r="H1" s="391"/>
      <c r="I1" s="391"/>
      <c r="J1" s="391"/>
      <c r="K1" s="391"/>
      <c r="L1" s="391"/>
      <c r="M1" s="391" t="s">
        <v>328</v>
      </c>
      <c r="N1" s="391"/>
      <c r="O1" s="391"/>
      <c r="P1" s="391"/>
      <c r="Q1" s="391"/>
      <c r="R1" s="391"/>
      <c r="S1" s="391"/>
      <c r="T1" s="391"/>
      <c r="U1" s="391"/>
      <c r="V1" s="391"/>
      <c r="W1" s="391"/>
      <c r="X1" s="81"/>
      <c r="Y1" s="81"/>
      <c r="Z1" s="391" t="s">
        <v>329</v>
      </c>
      <c r="AA1" s="391"/>
      <c r="AB1" s="391"/>
      <c r="AC1" s="391"/>
      <c r="AD1" s="391"/>
      <c r="AE1" s="391"/>
      <c r="AF1" s="391"/>
      <c r="AG1" s="391"/>
      <c r="AH1" s="391"/>
      <c r="AI1" s="391"/>
      <c r="AJ1" s="392"/>
      <c r="AL1" s="82"/>
      <c r="BB1" s="83" t="s">
        <v>330</v>
      </c>
      <c r="BC1" s="84"/>
      <c r="BD1" s="84"/>
      <c r="BE1" s="84"/>
      <c r="BF1" s="84"/>
      <c r="BG1" s="84"/>
      <c r="BH1" s="84"/>
      <c r="BI1" s="84"/>
      <c r="BJ1" s="84"/>
      <c r="BK1" s="84"/>
      <c r="BL1" s="84"/>
      <c r="BM1" s="84"/>
      <c r="BN1" s="84"/>
      <c r="BO1" s="84"/>
      <c r="BP1" s="84"/>
      <c r="BQ1" s="84"/>
      <c r="BR1" s="84"/>
      <c r="BS1" s="84"/>
      <c r="BT1" s="84"/>
      <c r="BU1" s="84"/>
      <c r="BV1" s="84"/>
      <c r="BW1" s="84"/>
      <c r="BX1" s="84"/>
      <c r="BY1" s="84"/>
      <c r="BZ1" s="84"/>
      <c r="CA1" s="84"/>
      <c r="CB1" s="84"/>
      <c r="CC1" s="84"/>
      <c r="CD1" s="84"/>
      <c r="CE1" s="84"/>
      <c r="CF1" s="84"/>
      <c r="CG1" s="84"/>
      <c r="CH1" s="84"/>
      <c r="CI1" s="84"/>
      <c r="CJ1" s="85"/>
    </row>
    <row r="2" spans="1:88" ht="18" hidden="1" customHeight="1" thickTop="1" thickBot="1">
      <c r="B2" s="86"/>
      <c r="C2" s="87"/>
      <c r="D2" s="88" t="s">
        <v>331</v>
      </c>
      <c r="E2" s="80"/>
      <c r="F2" s="80"/>
      <c r="G2" s="80"/>
      <c r="H2" s="80"/>
      <c r="I2" s="89"/>
      <c r="J2" s="89"/>
      <c r="K2" s="89"/>
      <c r="L2" s="89"/>
      <c r="M2" s="89"/>
      <c r="N2" s="89"/>
      <c r="O2" s="89"/>
      <c r="P2" s="89"/>
      <c r="Q2" s="89"/>
      <c r="R2" s="89"/>
      <c r="S2" s="89"/>
      <c r="T2" s="89"/>
      <c r="U2" s="90"/>
      <c r="V2" s="80"/>
      <c r="W2" s="80"/>
      <c r="X2" s="80"/>
      <c r="Y2" s="80"/>
      <c r="Z2" s="80"/>
      <c r="AA2" s="89"/>
      <c r="AB2" s="89"/>
      <c r="AC2" s="89"/>
      <c r="AD2" s="89"/>
      <c r="AE2" s="89"/>
      <c r="AF2" s="89"/>
      <c r="AG2" s="89"/>
      <c r="AH2" s="89"/>
      <c r="AI2" s="89"/>
      <c r="AJ2" s="91"/>
      <c r="AL2" s="92"/>
      <c r="AN2" s="13"/>
      <c r="AO2" s="13"/>
      <c r="BB2" s="93"/>
      <c r="BC2" s="94"/>
      <c r="BD2" s="95" t="s">
        <v>332</v>
      </c>
      <c r="BE2" s="96"/>
      <c r="BF2" s="96"/>
      <c r="BG2" s="96"/>
      <c r="BH2" s="96"/>
      <c r="BI2" s="96"/>
      <c r="BJ2" s="96"/>
      <c r="BK2" s="96"/>
      <c r="BL2" s="97"/>
      <c r="BM2" s="98"/>
      <c r="BN2" s="99"/>
      <c r="BO2" s="99"/>
      <c r="BP2" s="99"/>
      <c r="BQ2" s="99"/>
      <c r="BR2" s="99"/>
      <c r="BS2" s="99"/>
      <c r="BT2" s="100"/>
      <c r="BU2" s="101"/>
      <c r="BV2" s="102"/>
      <c r="BW2" s="102"/>
      <c r="BX2" s="102"/>
      <c r="BY2" s="102"/>
      <c r="BZ2" s="102"/>
      <c r="CA2" s="98"/>
      <c r="CB2" s="99"/>
      <c r="CC2" s="99"/>
      <c r="CD2" s="99"/>
      <c r="CE2" s="99"/>
      <c r="CF2" s="99"/>
      <c r="CG2" s="99"/>
      <c r="CH2" s="99"/>
      <c r="CI2" s="99"/>
      <c r="CJ2" s="103"/>
    </row>
    <row r="3" spans="1:88" ht="20.100000000000001" customHeight="1" thickTop="1">
      <c r="B3" s="393" t="s">
        <v>86</v>
      </c>
      <c r="C3" s="396" t="s">
        <v>87</v>
      </c>
      <c r="D3" s="400" t="s">
        <v>333</v>
      </c>
      <c r="E3" s="401"/>
      <c r="F3" s="401"/>
      <c r="G3" s="401"/>
      <c r="H3" s="401"/>
      <c r="I3" s="401"/>
      <c r="J3" s="401"/>
      <c r="K3" s="402"/>
      <c r="L3" s="403"/>
      <c r="M3" s="403"/>
      <c r="N3" s="403"/>
      <c r="O3" s="403"/>
      <c r="P3" s="403"/>
      <c r="Q3" s="403"/>
      <c r="R3" s="403"/>
      <c r="S3" s="403"/>
      <c r="T3" s="403"/>
      <c r="U3" s="403"/>
      <c r="V3" s="403"/>
      <c r="W3" s="403"/>
      <c r="X3" s="403"/>
      <c r="Y3" s="403"/>
      <c r="Z3" s="403"/>
      <c r="AA3" s="403"/>
      <c r="AB3" s="403"/>
      <c r="AC3" s="403"/>
      <c r="AD3" s="403"/>
      <c r="AE3" s="403"/>
      <c r="AF3" s="403"/>
      <c r="AG3" s="403"/>
      <c r="AH3" s="403"/>
      <c r="AI3" s="403"/>
      <c r="AJ3" s="404"/>
      <c r="AK3" s="104" t="str" cm="1">
        <f t="array" aca="1" ref="AK3" ca="1">IF($BU$26,IF(SUMPRODUCT(LEN(L3)-LEN(SUBSTITUTE(LOWER(L3), MID("abcdefghijklmnopqrstuvwxyz", ROW(INDIRECT("1:26")), 1), ""))) &lt;= 2, "←請填寫英文Please fill in English.",""),"")</f>
        <v/>
      </c>
      <c r="AL3" s="104"/>
      <c r="AO3" t="str">
        <f>彙整資料!B2</f>
        <v/>
      </c>
      <c r="BB3" s="105" t="s">
        <v>334</v>
      </c>
      <c r="BC3" s="106" t="s">
        <v>335</v>
      </c>
      <c r="BD3" s="107" t="s">
        <v>336</v>
      </c>
      <c r="BE3" s="108"/>
      <c r="BF3" s="108"/>
      <c r="BG3" s="108"/>
      <c r="BH3" s="108"/>
      <c r="BI3" s="108"/>
      <c r="BJ3" s="108"/>
      <c r="BK3" s="108"/>
      <c r="BL3" s="109"/>
      <c r="BM3" s="110"/>
      <c r="BN3" s="111"/>
      <c r="BO3" s="111"/>
      <c r="BP3" s="111"/>
      <c r="BQ3" s="111"/>
      <c r="BR3" s="111"/>
      <c r="BS3" s="111"/>
      <c r="BT3" s="111"/>
      <c r="BU3" s="111"/>
      <c r="BV3" s="111"/>
      <c r="BW3" s="111"/>
      <c r="BX3" s="111"/>
      <c r="BY3" s="111"/>
      <c r="BZ3" s="111"/>
      <c r="CA3" s="111"/>
      <c r="CB3" s="111"/>
      <c r="CC3" s="111"/>
      <c r="CD3" s="111"/>
      <c r="CE3" s="111"/>
      <c r="CF3" s="111"/>
      <c r="CG3" s="111"/>
      <c r="CH3" s="111"/>
      <c r="CI3" s="111"/>
      <c r="CJ3" s="112"/>
    </row>
    <row r="4" spans="1:88" ht="20.100000000000001" customHeight="1">
      <c r="B4" s="394"/>
      <c r="C4" s="397"/>
      <c r="D4" s="384" t="s">
        <v>337</v>
      </c>
      <c r="E4" s="385"/>
      <c r="F4" s="385"/>
      <c r="G4" s="385"/>
      <c r="H4" s="385"/>
      <c r="I4" s="385"/>
      <c r="J4" s="385"/>
      <c r="K4" s="405"/>
      <c r="L4" s="1"/>
      <c r="M4" s="1"/>
      <c r="N4" s="1"/>
      <c r="O4" s="1"/>
      <c r="P4" s="1"/>
      <c r="Q4" s="1"/>
      <c r="R4" s="1"/>
      <c r="S4" s="1"/>
      <c r="T4" s="1"/>
      <c r="U4" s="1"/>
      <c r="V4" s="1"/>
      <c r="W4" s="1"/>
      <c r="X4" s="1"/>
      <c r="Y4" s="1"/>
      <c r="Z4" s="1"/>
      <c r="AA4" s="1"/>
      <c r="AB4" s="1"/>
      <c r="AC4" s="1"/>
      <c r="AD4" s="1"/>
      <c r="AE4" s="1"/>
      <c r="AF4" s="1"/>
      <c r="AG4" s="1"/>
      <c r="AH4" s="1"/>
      <c r="AI4" s="1"/>
      <c r="AJ4" s="383"/>
      <c r="AK4" s="104" t="str" cm="1">
        <f t="array" aca="1" ref="AK4" ca="1">IF($BU$26,IF(SUMPRODUCT(LEN(L4)-LEN(SUBSTITUTE(LOWER(L4), MID("abcdefghijklmnopqrstuvwxyz", ROW(INDIRECT("1:26")), 1), ""))) &lt;= 2, "←請填寫英文Please fill in English.",""),"")</f>
        <v/>
      </c>
      <c r="AL4" s="104"/>
      <c r="BB4" s="93"/>
      <c r="BC4" s="113"/>
      <c r="BD4" s="114" t="s">
        <v>338</v>
      </c>
      <c r="BE4" s="115"/>
      <c r="BF4" s="115"/>
      <c r="BG4" s="115"/>
      <c r="BH4" s="115"/>
      <c r="BI4" s="115"/>
      <c r="BJ4" s="115"/>
      <c r="BK4" s="115"/>
      <c r="BL4" s="116"/>
      <c r="BM4" s="98"/>
      <c r="BN4" s="99"/>
      <c r="BO4" s="99"/>
      <c r="BP4" s="99"/>
      <c r="BQ4" s="99"/>
      <c r="BR4" s="99"/>
      <c r="BS4" s="99"/>
      <c r="BT4" s="99"/>
      <c r="BU4" s="99"/>
      <c r="BV4" s="99"/>
      <c r="BW4" s="99"/>
      <c r="BX4" s="99"/>
      <c r="BY4" s="99"/>
      <c r="BZ4" s="99"/>
      <c r="CA4" s="99"/>
      <c r="CB4" s="99"/>
      <c r="CC4" s="99"/>
      <c r="CD4" s="99"/>
      <c r="CE4" s="99"/>
      <c r="CF4" s="99"/>
      <c r="CG4" s="99"/>
      <c r="CH4" s="99"/>
      <c r="CI4" s="99"/>
      <c r="CJ4" s="117"/>
    </row>
    <row r="5" spans="1:88" ht="20.100000000000001" customHeight="1">
      <c r="B5" s="394"/>
      <c r="C5" s="397"/>
      <c r="D5" s="384" t="s">
        <v>339</v>
      </c>
      <c r="E5" s="385"/>
      <c r="F5" s="385"/>
      <c r="G5" s="385"/>
      <c r="H5" s="385"/>
      <c r="I5" s="385"/>
      <c r="J5" s="385"/>
      <c r="K5" s="405"/>
      <c r="L5" s="1"/>
      <c r="M5" s="1"/>
      <c r="N5" s="1"/>
      <c r="O5" s="1"/>
      <c r="P5" s="1"/>
      <c r="Q5" s="1"/>
      <c r="R5" s="1"/>
      <c r="S5" s="1"/>
      <c r="T5" s="379"/>
      <c r="U5" s="380" t="s">
        <v>340</v>
      </c>
      <c r="V5" s="381"/>
      <c r="W5" s="382"/>
      <c r="X5" s="118"/>
      <c r="Y5" s="118"/>
      <c r="Z5" s="1"/>
      <c r="AA5" s="1"/>
      <c r="AB5" s="1"/>
      <c r="AC5" s="1"/>
      <c r="AD5" s="1"/>
      <c r="AE5" s="1"/>
      <c r="AF5" s="1"/>
      <c r="AG5" s="1"/>
      <c r="AH5" s="1"/>
      <c r="AI5" s="1"/>
      <c r="AJ5" s="383"/>
      <c r="AK5" s="104"/>
      <c r="AL5" s="104"/>
      <c r="BB5" s="93"/>
      <c r="BC5" s="113"/>
      <c r="BD5" s="119" t="s">
        <v>341</v>
      </c>
      <c r="BE5" s="120"/>
      <c r="BF5" s="120"/>
      <c r="BG5" s="120"/>
      <c r="BH5" s="120"/>
      <c r="BI5" s="120"/>
      <c r="BJ5" s="120"/>
      <c r="BK5" s="120"/>
      <c r="BL5" s="121"/>
      <c r="BM5" s="98"/>
      <c r="BN5" s="99"/>
      <c r="BO5" s="99"/>
      <c r="BP5" s="99"/>
      <c r="BQ5" s="99"/>
      <c r="BR5" s="99"/>
      <c r="BS5" s="99"/>
      <c r="BT5" s="100"/>
      <c r="BU5" s="122" t="s">
        <v>342</v>
      </c>
      <c r="BV5" s="123"/>
      <c r="BW5" s="124"/>
      <c r="BX5" s="123"/>
      <c r="BY5" s="123"/>
      <c r="BZ5" s="99"/>
      <c r="CA5" s="99"/>
      <c r="CB5" s="99"/>
      <c r="CC5" s="99"/>
      <c r="CD5" s="99"/>
      <c r="CE5" s="99"/>
      <c r="CF5" s="99"/>
      <c r="CG5" s="99"/>
      <c r="CH5" s="99"/>
      <c r="CI5" s="99"/>
      <c r="CJ5" s="117"/>
    </row>
    <row r="6" spans="1:88" ht="20.100000000000001" customHeight="1">
      <c r="A6" s="125"/>
      <c r="B6" s="394"/>
      <c r="C6" s="397"/>
      <c r="D6" s="384" t="s">
        <v>343</v>
      </c>
      <c r="E6" s="385"/>
      <c r="F6" s="385"/>
      <c r="G6" s="385"/>
      <c r="H6" s="385"/>
      <c r="I6" s="385"/>
      <c r="J6" s="385"/>
      <c r="K6" s="385"/>
      <c r="L6" s="386"/>
      <c r="M6" s="1"/>
      <c r="N6" s="1"/>
      <c r="O6" s="1"/>
      <c r="P6" s="1"/>
      <c r="Q6" s="1"/>
      <c r="R6" s="1"/>
      <c r="S6" s="1"/>
      <c r="T6" s="1"/>
      <c r="U6" s="1"/>
      <c r="V6" s="1"/>
      <c r="W6" s="1"/>
      <c r="X6" s="1"/>
      <c r="Y6" s="1"/>
      <c r="Z6" s="1"/>
      <c r="AA6" s="1"/>
      <c r="AB6" s="1"/>
      <c r="AC6" s="1"/>
      <c r="AD6" s="1"/>
      <c r="AE6" s="1"/>
      <c r="AF6" s="1"/>
      <c r="AG6" s="1"/>
      <c r="AH6" s="1"/>
      <c r="AI6" s="1"/>
      <c r="AJ6" s="383"/>
      <c r="AK6" s="104" t="str" cm="1">
        <f t="array" aca="1" ref="AK6" ca="1">IF($BU$26,IF(SUMPRODUCT(LEN(L6)-LEN(SUBSTITUTE(LOWER(L6), MID("abcdefghijklmnopqrstuvwxyz", ROW(INDIRECT("1:26")), 1), ""))) &lt;= 2, "←請填寫英文Please fill in English.",""),"")</f>
        <v/>
      </c>
      <c r="AL6" s="104"/>
      <c r="BB6" s="93"/>
      <c r="BC6" s="113"/>
      <c r="BD6" s="114" t="s">
        <v>344</v>
      </c>
      <c r="BE6" s="115"/>
      <c r="BF6" s="115"/>
      <c r="BG6" s="115"/>
      <c r="BH6" s="115"/>
      <c r="BI6" s="115"/>
      <c r="BJ6" s="115"/>
      <c r="BK6" s="115"/>
      <c r="BL6" s="116"/>
      <c r="BM6" s="98"/>
      <c r="BN6" s="99"/>
      <c r="BO6" s="99"/>
      <c r="BP6" s="99"/>
      <c r="BQ6" s="99"/>
      <c r="BR6" s="99"/>
      <c r="BS6" s="99"/>
      <c r="BT6" s="99"/>
      <c r="BU6" s="99"/>
      <c r="BV6" s="99"/>
      <c r="BW6" s="99"/>
      <c r="BX6" s="99"/>
      <c r="BY6" s="99"/>
      <c r="BZ6" s="99"/>
      <c r="CA6" s="99"/>
      <c r="CB6" s="99"/>
      <c r="CC6" s="99"/>
      <c r="CD6" s="99"/>
      <c r="CE6" s="99"/>
      <c r="CF6" s="99"/>
      <c r="CG6" s="99"/>
      <c r="CH6" s="99"/>
      <c r="CI6" s="99"/>
      <c r="CJ6" s="117"/>
    </row>
    <row r="7" spans="1:88" ht="16.5" customHeight="1">
      <c r="A7" s="126"/>
      <c r="B7" s="394"/>
      <c r="C7" s="397"/>
      <c r="D7" s="387" t="s">
        <v>88</v>
      </c>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9"/>
      <c r="AK7" s="104"/>
      <c r="AL7" s="127"/>
      <c r="BB7" s="93"/>
      <c r="BC7" s="113"/>
      <c r="BD7" s="128" t="s">
        <v>345</v>
      </c>
      <c r="BE7" s="129"/>
      <c r="BF7" s="129"/>
      <c r="BG7" s="129"/>
      <c r="BH7" s="129"/>
      <c r="BI7" s="129"/>
      <c r="BJ7" s="129"/>
      <c r="BK7" s="129"/>
      <c r="BL7" s="129"/>
      <c r="BM7" s="129"/>
      <c r="BN7" s="129"/>
      <c r="BO7" s="129"/>
      <c r="BP7" s="129"/>
      <c r="BQ7" s="129"/>
      <c r="BR7" s="129"/>
      <c r="BS7" s="129"/>
      <c r="BT7" s="129"/>
      <c r="BU7" s="129"/>
      <c r="BV7" s="129"/>
      <c r="BW7" s="129"/>
      <c r="BX7" s="129"/>
      <c r="BY7" s="129"/>
      <c r="BZ7" s="129"/>
      <c r="CA7" s="129"/>
      <c r="CB7" s="129"/>
      <c r="CC7" s="129"/>
      <c r="CD7" s="129"/>
      <c r="CE7" s="129"/>
      <c r="CF7" s="129"/>
      <c r="CG7" s="129"/>
      <c r="CH7" s="129"/>
      <c r="CI7" s="129"/>
      <c r="CJ7" s="130"/>
    </row>
    <row r="8" spans="1:88" ht="16.5" customHeight="1">
      <c r="B8" s="394"/>
      <c r="C8" s="397"/>
      <c r="D8" s="131"/>
      <c r="E8" s="406" t="s">
        <v>346</v>
      </c>
      <c r="F8" s="407"/>
      <c r="G8" s="407"/>
      <c r="H8" s="407"/>
      <c r="I8" s="407"/>
      <c r="J8" s="407"/>
      <c r="K8" s="407"/>
      <c r="L8" s="407"/>
      <c r="M8" s="408"/>
      <c r="N8" s="132"/>
      <c r="O8" s="409" t="s">
        <v>347</v>
      </c>
      <c r="P8" s="410"/>
      <c r="Q8" s="410"/>
      <c r="R8" s="410"/>
      <c r="S8" s="410"/>
      <c r="T8" s="410"/>
      <c r="U8" s="410"/>
      <c r="V8" s="410"/>
      <c r="W8" s="410"/>
      <c r="X8" s="410"/>
      <c r="Y8" s="410"/>
      <c r="Z8" s="410"/>
      <c r="AA8" s="410"/>
      <c r="AB8" s="410"/>
      <c r="AC8" s="410"/>
      <c r="AD8" s="410"/>
      <c r="AE8" s="410"/>
      <c r="AF8" s="410"/>
      <c r="AG8" s="410"/>
      <c r="AH8" s="410"/>
      <c r="AI8" s="410"/>
      <c r="AJ8" s="411"/>
      <c r="AK8" s="104"/>
      <c r="AL8" s="104"/>
      <c r="BB8" s="93"/>
      <c r="BC8" s="113"/>
      <c r="BD8" s="133" t="b">
        <v>0</v>
      </c>
      <c r="BE8" s="134" t="s">
        <v>348</v>
      </c>
      <c r="BF8" s="135"/>
      <c r="BG8" s="135"/>
      <c r="BH8" s="135"/>
      <c r="BI8" s="135"/>
      <c r="BJ8" s="135"/>
      <c r="BK8" s="135"/>
      <c r="BL8" s="135"/>
      <c r="BM8" s="136"/>
      <c r="BN8" s="137" t="b">
        <v>0</v>
      </c>
      <c r="BO8" s="134" t="s">
        <v>349</v>
      </c>
      <c r="BP8" s="138"/>
      <c r="BQ8" s="138"/>
      <c r="BR8" s="138"/>
      <c r="BS8" s="138"/>
      <c r="BT8" s="138"/>
      <c r="BU8" s="138"/>
      <c r="BV8" s="138"/>
      <c r="BW8" s="138"/>
      <c r="BX8" s="138"/>
      <c r="BY8" s="138"/>
      <c r="BZ8" s="138"/>
      <c r="CA8" s="138"/>
      <c r="CB8" s="138"/>
      <c r="CC8" s="138"/>
      <c r="CD8" s="138"/>
      <c r="CE8" s="138"/>
      <c r="CF8" s="138"/>
      <c r="CG8" s="138"/>
      <c r="CH8" s="138"/>
      <c r="CI8" s="138"/>
      <c r="CJ8" s="139"/>
    </row>
    <row r="9" spans="1:88" ht="20.100000000000001" customHeight="1">
      <c r="A9" s="412" t="str">
        <f>IF(AND(BD16&lt;&gt;TRUE,L17&lt;&gt;L3),"Payment Statement","")</f>
        <v/>
      </c>
      <c r="B9" s="394"/>
      <c r="C9" s="397"/>
      <c r="D9" s="413" t="s">
        <v>350</v>
      </c>
      <c r="E9" s="414"/>
      <c r="F9" s="414"/>
      <c r="G9" s="414"/>
      <c r="H9" s="414"/>
      <c r="I9" s="414"/>
      <c r="J9" s="414"/>
      <c r="K9" s="415"/>
      <c r="L9" s="416"/>
      <c r="M9" s="416"/>
      <c r="N9" s="416"/>
      <c r="O9" s="416"/>
      <c r="P9" s="416"/>
      <c r="Q9" s="416"/>
      <c r="R9" s="416"/>
      <c r="S9" s="416"/>
      <c r="T9" s="416"/>
      <c r="U9" s="416"/>
      <c r="V9" s="416"/>
      <c r="W9" s="416"/>
      <c r="X9" s="416"/>
      <c r="Y9" s="416"/>
      <c r="Z9" s="416"/>
      <c r="AA9" s="416"/>
      <c r="AB9" s="416"/>
      <c r="AC9" s="416"/>
      <c r="AD9" s="416"/>
      <c r="AE9" s="416"/>
      <c r="AF9" s="416"/>
      <c r="AG9" s="416"/>
      <c r="AH9" s="416"/>
      <c r="AI9" s="416"/>
      <c r="AJ9" s="417"/>
      <c r="AK9" s="104" t="str" cm="1">
        <f t="array" aca="1" ref="AK9" ca="1">IF(AND($BU$26,OR($BD$8,$BN$8)&lt;&gt;TRUE),IF(SUMPRODUCT(LEN(L9)-LEN(SUBSTITUTE(LOWER(L9), MID("abcdefghijklmnopqrstuvwxyz", ROW(INDIRECT("1:26")), 1), ""))) &lt;= 2, "←請填寫英文Please fill in English.",""),"")</f>
        <v/>
      </c>
      <c r="AL9" s="104"/>
      <c r="BB9" s="93"/>
      <c r="BC9" s="113"/>
      <c r="BD9" s="140" t="s">
        <v>351</v>
      </c>
      <c r="BE9" s="141"/>
      <c r="BF9" s="141"/>
      <c r="BG9" s="141"/>
      <c r="BH9" s="141"/>
      <c r="BI9" s="141"/>
      <c r="BJ9" s="141"/>
      <c r="BK9" s="142"/>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4"/>
    </row>
    <row r="10" spans="1:88" ht="20.100000000000001" customHeight="1">
      <c r="A10" s="412"/>
      <c r="B10" s="394"/>
      <c r="C10" s="397"/>
      <c r="D10" s="413" t="s">
        <v>352</v>
      </c>
      <c r="E10" s="414"/>
      <c r="F10" s="414"/>
      <c r="G10" s="414"/>
      <c r="H10" s="414"/>
      <c r="I10" s="414"/>
      <c r="J10" s="414"/>
      <c r="K10" s="415"/>
      <c r="L10" s="386"/>
      <c r="M10" s="1"/>
      <c r="N10" s="1"/>
      <c r="O10" s="1"/>
      <c r="P10" s="1"/>
      <c r="Q10" s="1"/>
      <c r="R10" s="1"/>
      <c r="S10" s="1"/>
      <c r="T10" s="1"/>
      <c r="U10" s="1"/>
      <c r="V10" s="1"/>
      <c r="W10" s="1"/>
      <c r="X10" s="1"/>
      <c r="Y10" s="1"/>
      <c r="Z10" s="1"/>
      <c r="AA10" s="1"/>
      <c r="AB10" s="1"/>
      <c r="AC10" s="1"/>
      <c r="AD10" s="1"/>
      <c r="AE10" s="1"/>
      <c r="AF10" s="1"/>
      <c r="AG10" s="1"/>
      <c r="AH10" s="1"/>
      <c r="AI10" s="1"/>
      <c r="AJ10" s="383"/>
      <c r="AK10" s="104" t="str" cm="1">
        <f t="array" aca="1" ref="AK10" ca="1">IF(AND($BU$26,OR($BD$8,$BN$8)&lt;&gt;TRUE),IF(SUMPRODUCT(LEN(L10)-LEN(SUBSTITUTE(LOWER(L10), MID("abcdefghijklmnopqrstuvwxyz", ROW(INDIRECT("1:26")), 1), ""))) &lt;= 2, "←請填寫英文Please fill in English.",""),"")</f>
        <v/>
      </c>
      <c r="AL10" s="104"/>
      <c r="BB10" s="93"/>
      <c r="BC10" s="113"/>
      <c r="BD10" s="140" t="s">
        <v>353</v>
      </c>
      <c r="BE10" s="141"/>
      <c r="BF10" s="141"/>
      <c r="BG10" s="141"/>
      <c r="BH10" s="141"/>
      <c r="BI10" s="141"/>
      <c r="BJ10" s="141"/>
      <c r="BK10" s="142"/>
      <c r="BL10" s="98"/>
      <c r="BM10" s="99"/>
      <c r="BN10" s="99"/>
      <c r="BO10" s="99"/>
      <c r="BP10" s="99"/>
      <c r="BQ10" s="99"/>
      <c r="BR10" s="99"/>
      <c r="BS10" s="99"/>
      <c r="BT10" s="99"/>
      <c r="BU10" s="99"/>
      <c r="BV10" s="99"/>
      <c r="BW10" s="99"/>
      <c r="BX10" s="99"/>
      <c r="BY10" s="99"/>
      <c r="BZ10" s="99"/>
      <c r="CA10" s="99"/>
      <c r="CB10" s="99"/>
      <c r="CC10" s="99"/>
      <c r="CD10" s="99"/>
      <c r="CE10" s="99"/>
      <c r="CF10" s="99"/>
      <c r="CG10" s="99"/>
      <c r="CH10" s="99"/>
      <c r="CI10" s="99"/>
      <c r="CJ10" s="117"/>
    </row>
    <row r="11" spans="1:88" ht="12" customHeight="1">
      <c r="A11" s="412"/>
      <c r="B11" s="394"/>
      <c r="C11" s="397"/>
      <c r="D11" s="418" t="s">
        <v>354</v>
      </c>
      <c r="E11" s="419"/>
      <c r="F11" s="419"/>
      <c r="G11" s="419"/>
      <c r="H11" s="419"/>
      <c r="I11" s="419"/>
      <c r="J11" s="419"/>
      <c r="K11" s="419"/>
      <c r="L11" s="419"/>
      <c r="M11" s="419"/>
      <c r="N11" s="419"/>
      <c r="O11" s="419"/>
      <c r="P11" s="419"/>
      <c r="Q11" s="419"/>
      <c r="R11" s="419"/>
      <c r="S11" s="419"/>
      <c r="T11" s="419"/>
      <c r="U11" s="419"/>
      <c r="V11" s="419"/>
      <c r="W11" s="419"/>
      <c r="X11" s="419"/>
      <c r="Y11" s="419"/>
      <c r="Z11" s="419"/>
      <c r="AA11" s="419"/>
      <c r="AB11" s="419"/>
      <c r="AC11" s="419"/>
      <c r="AD11" s="419"/>
      <c r="AE11" s="419"/>
      <c r="AF11" s="419"/>
      <c r="AG11" s="419"/>
      <c r="AH11" s="419"/>
      <c r="AI11" s="419"/>
      <c r="AJ11" s="420"/>
      <c r="BB11" s="93"/>
      <c r="BC11" s="113"/>
      <c r="BD11" s="145" t="s">
        <v>355</v>
      </c>
      <c r="BE11" s="146"/>
      <c r="BF11" s="146"/>
      <c r="BG11" s="146"/>
      <c r="BH11" s="146"/>
      <c r="BI11" s="146"/>
      <c r="BJ11" s="146"/>
      <c r="BK11" s="146"/>
      <c r="BL11" s="146"/>
      <c r="BM11" s="146"/>
      <c r="BN11" s="146"/>
      <c r="BO11" s="146"/>
      <c r="BP11" s="146"/>
      <c r="BQ11" s="146"/>
      <c r="BR11" s="146"/>
      <c r="BS11" s="146"/>
      <c r="BT11" s="146"/>
      <c r="BU11" s="146"/>
      <c r="BV11" s="146"/>
      <c r="BW11" s="146"/>
      <c r="BX11" s="146"/>
      <c r="BY11" s="146"/>
      <c r="BZ11" s="146"/>
      <c r="CA11" s="146"/>
      <c r="CB11" s="146"/>
      <c r="CC11" s="146"/>
      <c r="CD11" s="146"/>
      <c r="CE11" s="146"/>
      <c r="CF11" s="146"/>
      <c r="CG11" s="146"/>
      <c r="CH11" s="146"/>
      <c r="CI11" s="146"/>
      <c r="CJ11" s="147"/>
    </row>
    <row r="12" spans="1:88" ht="12" customHeight="1" thickBot="1">
      <c r="A12" s="412"/>
      <c r="B12" s="394"/>
      <c r="C12" s="397"/>
      <c r="D12" s="421" t="s">
        <v>356</v>
      </c>
      <c r="E12" s="422"/>
      <c r="F12" s="422"/>
      <c r="G12" s="422"/>
      <c r="H12" s="422"/>
      <c r="I12" s="422"/>
      <c r="J12" s="422"/>
      <c r="K12" s="422"/>
      <c r="L12" s="422"/>
      <c r="M12" s="422"/>
      <c r="N12" s="422"/>
      <c r="O12" s="422"/>
      <c r="P12" s="422"/>
      <c r="Q12" s="422"/>
      <c r="R12" s="422"/>
      <c r="S12" s="422"/>
      <c r="T12" s="422"/>
      <c r="U12" s="422"/>
      <c r="V12" s="422"/>
      <c r="W12" s="422"/>
      <c r="X12" s="422"/>
      <c r="Y12" s="422"/>
      <c r="Z12" s="422"/>
      <c r="AA12" s="422"/>
      <c r="AB12" s="422"/>
      <c r="AC12" s="422"/>
      <c r="AD12" s="422"/>
      <c r="AE12" s="422"/>
      <c r="AF12" s="422"/>
      <c r="AG12" s="422"/>
      <c r="AH12" s="422"/>
      <c r="AI12" s="422"/>
      <c r="AJ12" s="423"/>
      <c r="BB12" s="93"/>
      <c r="BC12" s="113"/>
      <c r="BD12" s="148" t="s">
        <v>357</v>
      </c>
      <c r="BE12" s="149"/>
      <c r="BF12" s="149"/>
      <c r="BG12" s="149"/>
      <c r="BH12" s="149"/>
      <c r="BI12" s="149"/>
      <c r="BJ12" s="149"/>
      <c r="BK12" s="149"/>
      <c r="BL12" s="149"/>
      <c r="BM12" s="149"/>
      <c r="BN12" s="149"/>
      <c r="BO12" s="149"/>
      <c r="BP12" s="149"/>
      <c r="BQ12" s="149"/>
      <c r="BR12" s="149"/>
      <c r="BS12" s="149"/>
      <c r="BT12" s="149"/>
      <c r="BU12" s="149"/>
      <c r="BV12" s="149"/>
      <c r="BW12" s="149"/>
      <c r="BX12" s="149"/>
      <c r="BY12" s="149"/>
      <c r="BZ12" s="149"/>
      <c r="CA12" s="149"/>
      <c r="CB12" s="149"/>
      <c r="CC12" s="149"/>
      <c r="CD12" s="149"/>
      <c r="CE12" s="149"/>
      <c r="CF12" s="149"/>
      <c r="CG12" s="149"/>
      <c r="CH12" s="149"/>
      <c r="CI12" s="149"/>
      <c r="CJ12" s="150"/>
    </row>
    <row r="13" spans="1:88" ht="20.100000000000001" customHeight="1">
      <c r="A13" s="412"/>
      <c r="B13" s="394"/>
      <c r="C13" s="398"/>
      <c r="D13" s="424" t="s">
        <v>358</v>
      </c>
      <c r="E13" s="425"/>
      <c r="F13" s="425"/>
      <c r="G13" s="425"/>
      <c r="H13" s="425"/>
      <c r="I13" s="425"/>
      <c r="J13" s="425"/>
      <c r="K13" s="425"/>
      <c r="L13" s="386"/>
      <c r="M13" s="1"/>
      <c r="N13" s="1"/>
      <c r="O13" s="1"/>
      <c r="P13" s="1"/>
      <c r="Q13" s="1"/>
      <c r="R13" s="1"/>
      <c r="S13" s="1"/>
      <c r="T13" s="1"/>
      <c r="U13" s="1"/>
      <c r="V13" s="1"/>
      <c r="W13" s="1"/>
      <c r="X13" s="1"/>
      <c r="Y13" s="1"/>
      <c r="Z13" s="1"/>
      <c r="AA13" s="1"/>
      <c r="AB13" s="1"/>
      <c r="AC13" s="1"/>
      <c r="AD13" s="1"/>
      <c r="AE13" s="1"/>
      <c r="AF13" s="1"/>
      <c r="AG13" s="1"/>
      <c r="AH13" s="1"/>
      <c r="AI13" s="1"/>
      <c r="AJ13" s="438"/>
      <c r="BB13" s="93"/>
      <c r="BC13" s="94"/>
      <c r="BD13" s="151" t="s">
        <v>359</v>
      </c>
      <c r="BE13" s="152"/>
      <c r="BF13" s="152"/>
      <c r="BG13" s="152"/>
      <c r="BH13" s="152"/>
      <c r="BI13" s="110"/>
      <c r="BJ13" s="111"/>
      <c r="BK13" s="111"/>
      <c r="BL13" s="111"/>
      <c r="BM13" s="111"/>
      <c r="BN13" s="111"/>
      <c r="BO13" s="111" t="s">
        <v>342</v>
      </c>
      <c r="BP13" s="111"/>
      <c r="BQ13" s="111"/>
      <c r="BR13" s="111"/>
      <c r="BS13" s="111" t="s">
        <v>360</v>
      </c>
      <c r="BT13" s="153"/>
      <c r="BU13" s="154"/>
      <c r="BV13" s="152"/>
      <c r="BW13" s="155"/>
      <c r="BX13" s="152"/>
      <c r="BY13" s="152"/>
      <c r="BZ13" s="111"/>
      <c r="CA13" s="111"/>
      <c r="CB13" s="111"/>
      <c r="CC13" s="111"/>
      <c r="CD13" s="111" t="s">
        <v>361</v>
      </c>
      <c r="CE13" s="111"/>
      <c r="CF13" s="111"/>
      <c r="CG13" s="111"/>
      <c r="CH13" s="111"/>
      <c r="CI13" s="111"/>
      <c r="CJ13" s="156"/>
    </row>
    <row r="14" spans="1:88" ht="20.100000000000001" customHeight="1">
      <c r="A14" s="412"/>
      <c r="B14" s="394"/>
      <c r="C14" s="398"/>
      <c r="D14" s="439" t="s">
        <v>362</v>
      </c>
      <c r="E14" s="440"/>
      <c r="F14" s="440"/>
      <c r="G14" s="440"/>
      <c r="H14" s="440"/>
      <c r="I14" s="441"/>
      <c r="J14" s="416"/>
      <c r="K14" s="416"/>
      <c r="L14" s="416"/>
      <c r="M14" s="416"/>
      <c r="N14" s="416"/>
      <c r="O14" s="442" t="s">
        <v>363</v>
      </c>
      <c r="P14" s="443"/>
      <c r="Q14" s="441"/>
      <c r="R14" s="444"/>
      <c r="S14" s="445" t="s">
        <v>364</v>
      </c>
      <c r="T14" s="446"/>
      <c r="U14" s="443"/>
      <c r="V14" s="441"/>
      <c r="W14" s="416"/>
      <c r="X14" s="416"/>
      <c r="Y14" s="416"/>
      <c r="Z14" s="416"/>
      <c r="AA14" s="416"/>
      <c r="AB14" s="416"/>
      <c r="AC14" s="444"/>
      <c r="AD14" s="446" t="s">
        <v>365</v>
      </c>
      <c r="AE14" s="446"/>
      <c r="AF14" s="441"/>
      <c r="AG14" s="416"/>
      <c r="AH14" s="416"/>
      <c r="AI14" s="416"/>
      <c r="AJ14" s="447"/>
      <c r="BB14" s="93"/>
      <c r="BC14" s="94"/>
      <c r="BD14" s="157" t="s">
        <v>332</v>
      </c>
      <c r="BE14" s="102"/>
      <c r="BF14" s="102"/>
      <c r="BG14" s="102"/>
      <c r="BH14" s="102"/>
      <c r="BI14" s="98"/>
      <c r="BJ14" s="99"/>
      <c r="BK14" s="99"/>
      <c r="BL14" s="99"/>
      <c r="BM14" s="99"/>
      <c r="BN14" s="99"/>
      <c r="BO14" s="99"/>
      <c r="BP14" s="99"/>
      <c r="BQ14" s="99"/>
      <c r="BR14" s="99"/>
      <c r="BS14" s="99"/>
      <c r="BT14" s="100"/>
      <c r="BU14" s="101"/>
      <c r="BV14" s="102"/>
      <c r="BW14" s="102"/>
      <c r="BX14" s="102"/>
      <c r="BY14" s="102"/>
      <c r="BZ14" s="158"/>
      <c r="CA14" s="99"/>
      <c r="CB14" s="99"/>
      <c r="CC14" s="99"/>
      <c r="CD14" s="99"/>
      <c r="CE14" s="99"/>
      <c r="CF14" s="99"/>
      <c r="CG14" s="99"/>
      <c r="CH14" s="99"/>
      <c r="CI14" s="99"/>
      <c r="CJ14" s="103"/>
    </row>
    <row r="15" spans="1:88" ht="20.100000000000001" customHeight="1" thickBot="1">
      <c r="A15" s="412"/>
      <c r="B15" s="395"/>
      <c r="C15" s="399"/>
      <c r="D15" s="455" t="s">
        <v>366</v>
      </c>
      <c r="E15" s="456"/>
      <c r="F15" s="456"/>
      <c r="G15" s="456"/>
      <c r="H15" s="456"/>
      <c r="I15" s="457"/>
      <c r="J15" s="458"/>
      <c r="K15" s="458"/>
      <c r="L15" s="458"/>
      <c r="M15" s="458"/>
      <c r="N15" s="458"/>
      <c r="O15" s="458"/>
      <c r="P15" s="458"/>
      <c r="Q15" s="458"/>
      <c r="R15" s="459"/>
      <c r="S15" s="460" t="s">
        <v>367</v>
      </c>
      <c r="T15" s="461"/>
      <c r="U15" s="461"/>
      <c r="V15" s="461"/>
      <c r="W15" s="461"/>
      <c r="X15" s="461"/>
      <c r="Y15" s="461"/>
      <c r="Z15" s="461"/>
      <c r="AA15" s="462"/>
      <c r="AB15" s="463"/>
      <c r="AC15" s="463"/>
      <c r="AD15" s="463"/>
      <c r="AE15" s="463"/>
      <c r="AF15" s="463"/>
      <c r="AG15" s="463"/>
      <c r="AH15" s="463"/>
      <c r="AI15" s="463"/>
      <c r="AJ15" s="464"/>
      <c r="AM15" s="13"/>
      <c r="AP15" s="159"/>
      <c r="BB15" s="160"/>
      <c r="BC15" s="161"/>
      <c r="BD15" s="162" t="s">
        <v>368</v>
      </c>
      <c r="BE15" s="163"/>
      <c r="BF15" s="163"/>
      <c r="BG15" s="163"/>
      <c r="BH15" s="163"/>
      <c r="BI15" s="164"/>
      <c r="BJ15" s="165"/>
      <c r="BK15" s="165"/>
      <c r="BL15" s="165"/>
      <c r="BM15" s="165"/>
      <c r="BN15" s="165"/>
      <c r="BO15" s="165"/>
      <c r="BP15" s="165"/>
      <c r="BQ15" s="165"/>
      <c r="BR15" s="165"/>
      <c r="BS15" s="165" t="s">
        <v>369</v>
      </c>
      <c r="BT15" s="166"/>
      <c r="BU15" s="167"/>
      <c r="BV15" s="168"/>
      <c r="BW15" s="168"/>
      <c r="BX15" s="168"/>
      <c r="BY15" s="168"/>
      <c r="BZ15" s="168"/>
      <c r="CA15" s="168"/>
      <c r="CB15" s="168"/>
      <c r="CC15" s="168"/>
      <c r="CD15" s="168"/>
      <c r="CE15" s="164"/>
      <c r="CF15" s="165"/>
      <c r="CG15" s="165"/>
      <c r="CH15" s="165"/>
      <c r="CI15" s="165"/>
      <c r="CJ15" s="169"/>
    </row>
    <row r="16" spans="1:88" ht="16.5" customHeight="1" thickTop="1">
      <c r="A16" s="426" t="str">
        <f>IF(AND(BD16&lt;&gt;TRUE,L17&lt;&gt;L3),"付款切結書連結","")</f>
        <v/>
      </c>
      <c r="B16" s="427" t="s">
        <v>89</v>
      </c>
      <c r="C16" s="431" t="s">
        <v>90</v>
      </c>
      <c r="D16" s="171" t="b">
        <f>$BD$16</f>
        <v>0</v>
      </c>
      <c r="E16" s="432" t="s">
        <v>346</v>
      </c>
      <c r="F16" s="433"/>
      <c r="G16" s="433"/>
      <c r="H16" s="433"/>
      <c r="I16" s="433"/>
      <c r="J16" s="433"/>
      <c r="K16" s="433"/>
      <c r="L16" s="433"/>
      <c r="M16" s="434"/>
      <c r="N16" s="435" t="s">
        <v>370</v>
      </c>
      <c r="O16" s="436"/>
      <c r="P16" s="436"/>
      <c r="Q16" s="436"/>
      <c r="R16" s="436"/>
      <c r="S16" s="436"/>
      <c r="T16" s="436"/>
      <c r="U16" s="436"/>
      <c r="V16" s="436"/>
      <c r="W16" s="436"/>
      <c r="X16" s="436"/>
      <c r="Y16" s="436"/>
      <c r="Z16" s="436"/>
      <c r="AA16" s="436"/>
      <c r="AB16" s="436"/>
      <c r="AC16" s="436"/>
      <c r="AD16" s="436"/>
      <c r="AE16" s="436"/>
      <c r="AF16" s="436"/>
      <c r="AG16" s="436"/>
      <c r="AH16" s="436"/>
      <c r="AI16" s="436"/>
      <c r="AJ16" s="437"/>
      <c r="AL16" s="172"/>
      <c r="BB16" s="105" t="s">
        <v>371</v>
      </c>
      <c r="BC16" s="173" t="s">
        <v>372</v>
      </c>
      <c r="BD16" s="174" t="b">
        <v>0</v>
      </c>
      <c r="BE16" s="175" t="s">
        <v>348</v>
      </c>
      <c r="BF16" s="176"/>
      <c r="BG16" s="176"/>
      <c r="BH16" s="176"/>
      <c r="BI16" s="176"/>
      <c r="BJ16" s="176"/>
      <c r="BK16" s="176"/>
      <c r="BL16" s="176"/>
      <c r="BM16" s="177"/>
      <c r="BN16" s="178" t="s">
        <v>373</v>
      </c>
      <c r="BO16" s="179"/>
      <c r="BP16" s="179"/>
      <c r="BQ16" s="179"/>
      <c r="BR16" s="179"/>
      <c r="BS16" s="179"/>
      <c r="BT16" s="179"/>
      <c r="BU16" s="179"/>
      <c r="BV16" s="179"/>
      <c r="BW16" s="179"/>
      <c r="BX16" s="179"/>
      <c r="BY16" s="179"/>
      <c r="BZ16" s="179"/>
      <c r="CA16" s="179"/>
      <c r="CB16" s="179"/>
      <c r="CC16" s="179"/>
      <c r="CD16" s="179"/>
      <c r="CE16" s="179"/>
      <c r="CF16" s="179"/>
      <c r="CG16" s="179"/>
      <c r="CH16" s="179"/>
      <c r="CI16" s="180"/>
      <c r="CJ16" s="181"/>
    </row>
    <row r="17" spans="1:88" ht="20.100000000000001" customHeight="1">
      <c r="A17" s="426"/>
      <c r="B17" s="428"/>
      <c r="C17" s="398"/>
      <c r="D17" s="424" t="s">
        <v>374</v>
      </c>
      <c r="E17" s="425"/>
      <c r="F17" s="425"/>
      <c r="G17" s="425"/>
      <c r="H17" s="425"/>
      <c r="I17" s="425"/>
      <c r="J17" s="425"/>
      <c r="K17" s="425"/>
      <c r="L17" s="386"/>
      <c r="M17" s="1"/>
      <c r="N17" s="1"/>
      <c r="O17" s="1"/>
      <c r="P17" s="1"/>
      <c r="Q17" s="1"/>
      <c r="R17" s="1"/>
      <c r="S17" s="1"/>
      <c r="T17" s="1"/>
      <c r="U17" s="1"/>
      <c r="V17" s="1"/>
      <c r="W17" s="1"/>
      <c r="X17" s="1"/>
      <c r="Y17" s="1"/>
      <c r="Z17" s="1"/>
      <c r="AA17" s="1"/>
      <c r="AB17" s="1"/>
      <c r="AC17" s="1"/>
      <c r="AD17" s="1"/>
      <c r="AE17" s="1"/>
      <c r="AF17" s="1"/>
      <c r="AG17" s="1"/>
      <c r="AH17" s="1"/>
      <c r="AI17" s="1"/>
      <c r="AJ17" s="438"/>
      <c r="AK17" s="104" t="str" cm="1">
        <f t="array" aca="1" ref="AK17" ca="1">IF(AND($BU$26,$BN$8),IF(SUMPRODUCT(LEN(L17)-LEN(SUBSTITUTE(LOWER(L17), MID("abcdefghijklmnopqrstuvwxyz", ROW(INDIRECT("1:26")), 1), ""))) &lt;= 2, "←請填寫英文Please fill in English.",""),"")</f>
        <v/>
      </c>
      <c r="BB17" s="182"/>
      <c r="BC17" s="94"/>
      <c r="BD17" s="95" t="s">
        <v>375</v>
      </c>
      <c r="BE17" s="96"/>
      <c r="BF17" s="96"/>
      <c r="BG17" s="96"/>
      <c r="BH17" s="96"/>
      <c r="BI17" s="96"/>
      <c r="BJ17" s="96"/>
      <c r="BK17" s="96"/>
      <c r="BL17" s="97"/>
      <c r="BM17" s="99"/>
      <c r="BN17" s="99"/>
      <c r="BO17" s="99"/>
      <c r="BP17" s="99"/>
      <c r="BQ17" s="99"/>
      <c r="BR17" s="99"/>
      <c r="BS17" s="99"/>
      <c r="BT17" s="99"/>
      <c r="BU17" s="99"/>
      <c r="BV17" s="99"/>
      <c r="BW17" s="99"/>
      <c r="BX17" s="99"/>
      <c r="BY17" s="99"/>
      <c r="BZ17" s="99"/>
      <c r="CA17" s="99"/>
      <c r="CB17" s="99"/>
      <c r="CC17" s="99"/>
      <c r="CD17" s="99"/>
      <c r="CE17" s="99"/>
      <c r="CF17" s="99"/>
      <c r="CG17" s="99"/>
      <c r="CH17" s="99"/>
      <c r="CI17" s="99"/>
      <c r="CJ17" s="103"/>
    </row>
    <row r="18" spans="1:88" ht="20.100000000000001" customHeight="1">
      <c r="A18" s="426"/>
      <c r="B18" s="428"/>
      <c r="C18" s="398"/>
      <c r="D18" s="424" t="s">
        <v>376</v>
      </c>
      <c r="E18" s="425"/>
      <c r="F18" s="425"/>
      <c r="G18" s="425"/>
      <c r="H18" s="425"/>
      <c r="I18" s="425"/>
      <c r="J18" s="425"/>
      <c r="K18" s="425"/>
      <c r="L18" s="386"/>
      <c r="M18" s="1"/>
      <c r="N18" s="1"/>
      <c r="O18" s="1"/>
      <c r="P18" s="1"/>
      <c r="Q18" s="1"/>
      <c r="R18" s="1"/>
      <c r="S18" s="1"/>
      <c r="T18" s="1"/>
      <c r="U18" s="1"/>
      <c r="V18" s="1"/>
      <c r="W18" s="1"/>
      <c r="X18" s="1"/>
      <c r="Y18" s="1"/>
      <c r="Z18" s="1"/>
      <c r="AA18" s="1"/>
      <c r="AB18" s="1"/>
      <c r="AC18" s="1"/>
      <c r="AD18" s="1"/>
      <c r="AE18" s="1"/>
      <c r="AF18" s="1"/>
      <c r="AG18" s="1"/>
      <c r="AH18" s="1"/>
      <c r="AI18" s="1"/>
      <c r="AJ18" s="438"/>
      <c r="AL18" s="13"/>
      <c r="AO18" s="13"/>
      <c r="BB18" s="182"/>
      <c r="BC18" s="94"/>
      <c r="BD18" s="183" t="s">
        <v>377</v>
      </c>
      <c r="BE18" s="135"/>
      <c r="BF18" s="135"/>
      <c r="BG18" s="135"/>
      <c r="BH18" s="135"/>
      <c r="BI18" s="135"/>
      <c r="BJ18" s="135"/>
      <c r="BK18" s="135"/>
      <c r="BL18" s="136"/>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84"/>
    </row>
    <row r="19" spans="1:88" ht="20.100000000000001" customHeight="1">
      <c r="A19" s="426"/>
      <c r="B19" s="428"/>
      <c r="C19" s="398"/>
      <c r="D19" s="424" t="s">
        <v>559</v>
      </c>
      <c r="E19" s="425"/>
      <c r="F19" s="425"/>
      <c r="G19" s="425"/>
      <c r="H19" s="425"/>
      <c r="I19" s="425"/>
      <c r="J19" s="425"/>
      <c r="K19" s="425"/>
      <c r="L19" s="371"/>
      <c r="M19" s="448" t="s">
        <v>560</v>
      </c>
      <c r="N19" s="449"/>
      <c r="O19" s="449"/>
      <c r="P19" s="449"/>
      <c r="Q19" s="449"/>
      <c r="R19" s="450"/>
      <c r="S19" s="372"/>
      <c r="T19" s="448" t="s">
        <v>561</v>
      </c>
      <c r="U19" s="451"/>
      <c r="V19" s="451"/>
      <c r="W19" s="451"/>
      <c r="X19" s="451"/>
      <c r="Y19" s="451"/>
      <c r="Z19" s="451"/>
      <c r="AA19" s="451"/>
      <c r="AB19" s="373"/>
      <c r="AC19" s="452" t="str">
        <f>IF(OR(BL19,BS19),IF(AND(BL19,BS19),"(擇一Choose one)",IF(BS19,IF(BD16,"","填寫地址 Fill in address."),IF(BD16,IF(I15="","填寫電子郵件 Fill in E-mail.",""),"填寫電子郵件 Fill in E-mail."))),"PleaseNote")</f>
        <v>PleaseNote</v>
      </c>
      <c r="AD19" s="453"/>
      <c r="AE19" s="453"/>
      <c r="AF19" s="453"/>
      <c r="AG19" s="453"/>
      <c r="AH19" s="453"/>
      <c r="AI19" s="453"/>
      <c r="AJ19" s="454"/>
      <c r="AL19" s="13"/>
      <c r="AO19" s="13"/>
      <c r="BB19" s="182"/>
      <c r="BC19" s="94"/>
      <c r="BD19" s="183" t="b">
        <v>0</v>
      </c>
      <c r="BE19" s="135"/>
      <c r="BF19" s="135"/>
      <c r="BG19" s="135"/>
      <c r="BH19" s="135"/>
      <c r="BI19" s="135"/>
      <c r="BJ19" s="135"/>
      <c r="BK19" s="135"/>
      <c r="BL19" s="136" t="b">
        <v>0</v>
      </c>
      <c r="BM19" s="143"/>
      <c r="BN19" s="143"/>
      <c r="BO19" s="143"/>
      <c r="BP19" s="143"/>
      <c r="BQ19" s="143"/>
      <c r="BR19" s="143"/>
      <c r="BS19" s="143" t="b">
        <v>0</v>
      </c>
      <c r="BT19" s="143"/>
      <c r="BU19" s="143"/>
      <c r="BV19" s="143"/>
      <c r="BW19" s="143"/>
      <c r="BX19" s="143"/>
      <c r="BY19" s="143"/>
      <c r="BZ19" s="143"/>
      <c r="CA19" s="143"/>
      <c r="CB19" s="143"/>
      <c r="CC19" s="143"/>
      <c r="CD19" s="143"/>
      <c r="CE19" s="143"/>
      <c r="CF19" s="143"/>
      <c r="CG19" s="143"/>
      <c r="CH19" s="143"/>
      <c r="CI19" s="143"/>
      <c r="CJ19" s="184"/>
    </row>
    <row r="20" spans="1:88" ht="20.100000000000001" customHeight="1">
      <c r="A20" s="426"/>
      <c r="B20" s="429"/>
      <c r="C20" s="398"/>
      <c r="D20" s="424" t="s">
        <v>378</v>
      </c>
      <c r="E20" s="425"/>
      <c r="F20" s="425"/>
      <c r="G20" s="425"/>
      <c r="H20" s="425"/>
      <c r="I20" s="425"/>
      <c r="J20" s="425"/>
      <c r="K20" s="425"/>
      <c r="L20" s="386"/>
      <c r="M20" s="1"/>
      <c r="N20" s="1"/>
      <c r="O20" s="1"/>
      <c r="P20" s="1"/>
      <c r="Q20" s="1"/>
      <c r="R20" s="1"/>
      <c r="S20" s="1"/>
      <c r="T20" s="1"/>
      <c r="U20" s="1"/>
      <c r="V20" s="1"/>
      <c r="W20" s="1"/>
      <c r="X20" s="1"/>
      <c r="Y20" s="1"/>
      <c r="Z20" s="1"/>
      <c r="AA20" s="1"/>
      <c r="AB20" s="1"/>
      <c r="AC20" s="1"/>
      <c r="AD20" s="1"/>
      <c r="AE20" s="1"/>
      <c r="AF20" s="1"/>
      <c r="AG20" s="1"/>
      <c r="AH20" s="1"/>
      <c r="AI20" s="1"/>
      <c r="AJ20" s="438"/>
      <c r="AK20" s="104" t="str" cm="1">
        <f t="array" aca="1" ref="AK20" ca="1">IF(AND($BU$26,$BN$8),IF(SUMPRODUCT(LEN(L20)-LEN(SUBSTITUTE(LOWER(L20), MID("abcdefghijklmnopqrstuvwxyz", ROW(INDIRECT("1:26")), 1), ""))) &lt;= 2, "←請填寫英文Please fill in English.",""),"")</f>
        <v/>
      </c>
      <c r="AL20" s="13"/>
      <c r="BB20" s="93"/>
      <c r="BC20" s="94"/>
      <c r="BD20" s="95" t="s">
        <v>379</v>
      </c>
      <c r="BE20" s="96"/>
      <c r="BF20" s="96"/>
      <c r="BG20" s="96"/>
      <c r="BH20" s="96"/>
      <c r="BI20" s="96"/>
      <c r="BJ20" s="96"/>
      <c r="BK20" s="96"/>
      <c r="BL20" s="97"/>
      <c r="BM20" s="99"/>
      <c r="BN20" s="99"/>
      <c r="BO20" s="99"/>
      <c r="BP20" s="99"/>
      <c r="BQ20" s="99"/>
      <c r="BR20" s="99"/>
      <c r="BS20" s="99"/>
      <c r="BT20" s="99"/>
      <c r="BU20" s="99"/>
      <c r="BV20" s="99"/>
      <c r="BW20" s="99"/>
      <c r="BX20" s="99"/>
      <c r="BY20" s="99"/>
      <c r="BZ20" s="99"/>
      <c r="CA20" s="99"/>
      <c r="CB20" s="99"/>
      <c r="CC20" s="99"/>
      <c r="CD20" s="99"/>
      <c r="CE20" s="99"/>
      <c r="CF20" s="99"/>
      <c r="CG20" s="99"/>
      <c r="CH20" s="99"/>
      <c r="CI20" s="99"/>
      <c r="CJ20" s="103"/>
    </row>
    <row r="21" spans="1:88" ht="20.100000000000001" customHeight="1">
      <c r="A21" s="426"/>
      <c r="B21" s="429"/>
      <c r="C21" s="398"/>
      <c r="D21" s="439" t="s">
        <v>380</v>
      </c>
      <c r="E21" s="440"/>
      <c r="F21" s="440"/>
      <c r="G21" s="440"/>
      <c r="H21" s="440"/>
      <c r="I21" s="441"/>
      <c r="J21" s="416"/>
      <c r="K21" s="416"/>
      <c r="L21" s="416"/>
      <c r="M21" s="416"/>
      <c r="N21" s="416"/>
      <c r="O21" s="442" t="s">
        <v>363</v>
      </c>
      <c r="P21" s="443"/>
      <c r="Q21" s="441"/>
      <c r="R21" s="444"/>
      <c r="S21" s="445" t="s">
        <v>364</v>
      </c>
      <c r="T21" s="446"/>
      <c r="U21" s="443"/>
      <c r="V21" s="441"/>
      <c r="W21" s="416"/>
      <c r="X21" s="416"/>
      <c r="Y21" s="416"/>
      <c r="Z21" s="416"/>
      <c r="AA21" s="416"/>
      <c r="AB21" s="416"/>
      <c r="AC21" s="444"/>
      <c r="AD21" s="446" t="s">
        <v>365</v>
      </c>
      <c r="AE21" s="446"/>
      <c r="AF21" s="441"/>
      <c r="AG21" s="416"/>
      <c r="AH21" s="416"/>
      <c r="AI21" s="416"/>
      <c r="AJ21" s="447"/>
      <c r="AN21" s="13"/>
      <c r="AO21" s="13"/>
      <c r="BB21" s="93"/>
      <c r="BC21" s="94"/>
      <c r="BD21" s="95" t="s">
        <v>359</v>
      </c>
      <c r="BE21" s="96"/>
      <c r="BF21" s="96"/>
      <c r="BG21" s="96"/>
      <c r="BH21" s="96"/>
      <c r="BI21" s="96"/>
      <c r="BJ21" s="96"/>
      <c r="BK21" s="96"/>
      <c r="BL21" s="96"/>
      <c r="BM21" s="98"/>
      <c r="BN21" s="99"/>
      <c r="BO21" s="99" t="s">
        <v>342</v>
      </c>
      <c r="BP21" s="99"/>
      <c r="BQ21" s="99"/>
      <c r="BR21" s="99"/>
      <c r="BS21" s="99" t="s">
        <v>360</v>
      </c>
      <c r="BT21" s="99"/>
      <c r="BU21" s="101"/>
      <c r="BV21" s="102"/>
      <c r="BW21" s="158"/>
      <c r="BX21" s="185"/>
      <c r="BY21" s="185"/>
      <c r="BZ21" s="99"/>
      <c r="CA21" s="99"/>
      <c r="CB21" s="99"/>
      <c r="CC21" s="99"/>
      <c r="CD21" s="99" t="s">
        <v>361</v>
      </c>
      <c r="CE21" s="99"/>
      <c r="CF21" s="99"/>
      <c r="CG21" s="99"/>
      <c r="CH21" s="99"/>
      <c r="CI21" s="99"/>
      <c r="CJ21" s="103"/>
    </row>
    <row r="22" spans="1:88" ht="20.100000000000001" customHeight="1" thickBot="1">
      <c r="A22" s="426"/>
      <c r="B22" s="430"/>
      <c r="C22" s="399"/>
      <c r="D22" s="455" t="s">
        <v>366</v>
      </c>
      <c r="E22" s="456"/>
      <c r="F22" s="456"/>
      <c r="G22" s="456"/>
      <c r="H22" s="456"/>
      <c r="I22" s="457"/>
      <c r="J22" s="458"/>
      <c r="K22" s="458"/>
      <c r="L22" s="458"/>
      <c r="M22" s="458"/>
      <c r="N22" s="458"/>
      <c r="O22" s="458"/>
      <c r="P22" s="458"/>
      <c r="Q22" s="458"/>
      <c r="R22" s="459"/>
      <c r="S22" s="477" t="s">
        <v>381</v>
      </c>
      <c r="T22" s="461"/>
      <c r="U22" s="461"/>
      <c r="V22" s="461"/>
      <c r="W22" s="461"/>
      <c r="X22" s="461"/>
      <c r="Y22" s="461"/>
      <c r="Z22" s="461"/>
      <c r="AA22" s="462"/>
      <c r="AB22" s="463"/>
      <c r="AC22" s="463"/>
      <c r="AD22" s="463"/>
      <c r="AE22" s="463"/>
      <c r="AF22" s="463"/>
      <c r="AG22" s="463"/>
      <c r="AH22" s="463"/>
      <c r="AI22" s="463"/>
      <c r="AJ22" s="464"/>
      <c r="BB22" s="93"/>
      <c r="BC22" s="94"/>
      <c r="BD22" s="186" t="s">
        <v>368</v>
      </c>
      <c r="BE22" s="187"/>
      <c r="BF22" s="187"/>
      <c r="BG22" s="187"/>
      <c r="BH22" s="187"/>
      <c r="BI22" s="187"/>
      <c r="BJ22" s="187"/>
      <c r="BK22" s="187"/>
      <c r="BL22" s="188"/>
      <c r="BM22" s="164"/>
      <c r="BN22" s="165"/>
      <c r="BO22" s="165"/>
      <c r="BP22" s="165"/>
      <c r="BQ22" s="165"/>
      <c r="BR22" s="165"/>
      <c r="BS22" s="165" t="s">
        <v>382</v>
      </c>
      <c r="BT22" s="166"/>
      <c r="BU22" s="167"/>
      <c r="BV22" s="168"/>
      <c r="BW22" s="168"/>
      <c r="BX22" s="168"/>
      <c r="BY22" s="168"/>
      <c r="BZ22" s="168"/>
      <c r="CA22" s="168"/>
      <c r="CB22" s="168"/>
      <c r="CC22" s="168"/>
      <c r="CD22" s="189"/>
      <c r="CE22" s="165"/>
      <c r="CF22" s="165"/>
      <c r="CG22" s="165"/>
      <c r="CH22" s="165"/>
      <c r="CI22" s="165"/>
      <c r="CJ22" s="169"/>
    </row>
    <row r="23" spans="1:88" ht="29.1" customHeight="1" thickTop="1">
      <c r="A23" s="528" t="s">
        <v>397</v>
      </c>
      <c r="B23" s="427" t="s">
        <v>91</v>
      </c>
      <c r="C23" s="431" t="s">
        <v>92</v>
      </c>
      <c r="D23" s="478" t="s">
        <v>383</v>
      </c>
      <c r="E23" s="479"/>
      <c r="F23" s="479"/>
      <c r="G23" s="479"/>
      <c r="H23" s="479"/>
      <c r="I23" s="190"/>
      <c r="J23" s="480" t="s">
        <v>384</v>
      </c>
      <c r="K23" s="480"/>
      <c r="L23" s="480"/>
      <c r="M23" s="480"/>
      <c r="N23" s="190"/>
      <c r="O23" s="481" t="s">
        <v>385</v>
      </c>
      <c r="P23" s="481"/>
      <c r="Q23" s="481"/>
      <c r="R23" s="481"/>
      <c r="S23" s="481"/>
      <c r="T23" s="481"/>
      <c r="U23" s="190"/>
      <c r="V23" s="465" t="s">
        <v>386</v>
      </c>
      <c r="W23" s="466"/>
      <c r="X23" s="466"/>
      <c r="Y23" s="466"/>
      <c r="Z23" s="466"/>
      <c r="AA23" s="466"/>
      <c r="AB23" s="466"/>
      <c r="AC23" s="467"/>
      <c r="AD23" s="468" t="s">
        <v>387</v>
      </c>
      <c r="AE23" s="468"/>
      <c r="AF23" s="468"/>
      <c r="AG23" s="468"/>
      <c r="AH23" s="468"/>
      <c r="AI23" s="468"/>
      <c r="AJ23" s="469"/>
      <c r="BB23" s="105" t="s">
        <v>388</v>
      </c>
      <c r="BC23" s="106" t="s">
        <v>389</v>
      </c>
      <c r="BD23" s="191" t="s">
        <v>390</v>
      </c>
      <c r="BE23" s="192"/>
      <c r="BF23" s="192"/>
      <c r="BG23" s="192"/>
      <c r="BH23" s="192"/>
      <c r="BI23" s="193" t="b">
        <v>0</v>
      </c>
      <c r="BJ23" s="192" t="s">
        <v>391</v>
      </c>
      <c r="BK23" s="192"/>
      <c r="BL23" s="192"/>
      <c r="BM23" s="192"/>
      <c r="BN23" s="193" t="b">
        <v>0</v>
      </c>
      <c r="BO23" s="192" t="s">
        <v>392</v>
      </c>
      <c r="BP23" s="192"/>
      <c r="BQ23" s="192"/>
      <c r="BR23" s="192"/>
      <c r="BS23" s="192"/>
      <c r="BT23" s="192"/>
      <c r="BU23" s="193" t="b">
        <v>0</v>
      </c>
      <c r="BV23" s="194" t="s">
        <v>393</v>
      </c>
      <c r="BW23" s="195"/>
      <c r="BX23" s="195"/>
      <c r="BY23" s="195"/>
      <c r="BZ23" s="195"/>
      <c r="CA23" s="195"/>
      <c r="CB23" s="195"/>
      <c r="CC23" s="196"/>
      <c r="CD23" s="197" t="s">
        <v>394</v>
      </c>
      <c r="CE23" s="197"/>
      <c r="CF23" s="197"/>
      <c r="CG23" s="197"/>
      <c r="CH23" s="197"/>
      <c r="CI23" s="197"/>
      <c r="CJ23" s="198"/>
    </row>
    <row r="24" spans="1:88" ht="10.5" customHeight="1">
      <c r="A24" s="528"/>
      <c r="B24" s="428"/>
      <c r="C24" s="398"/>
      <c r="D24" s="470" t="s">
        <v>395</v>
      </c>
      <c r="E24" s="471"/>
      <c r="F24" s="471"/>
      <c r="G24" s="471"/>
      <c r="H24" s="471"/>
      <c r="I24" s="471"/>
      <c r="J24" s="471"/>
      <c r="K24" s="471"/>
      <c r="L24" s="471"/>
      <c r="M24" s="471"/>
      <c r="N24" s="471"/>
      <c r="O24" s="471"/>
      <c r="P24" s="471"/>
      <c r="Q24" s="471"/>
      <c r="R24" s="471"/>
      <c r="S24" s="471"/>
      <c r="T24" s="471"/>
      <c r="U24" s="471"/>
      <c r="V24" s="471"/>
      <c r="W24" s="471"/>
      <c r="X24" s="471"/>
      <c r="Y24" s="471"/>
      <c r="Z24" s="471"/>
      <c r="AA24" s="471"/>
      <c r="AB24" s="471"/>
      <c r="AC24" s="471"/>
      <c r="AD24" s="471"/>
      <c r="AE24" s="471"/>
      <c r="AF24" s="471"/>
      <c r="AG24" s="471"/>
      <c r="AH24" s="471"/>
      <c r="AI24" s="471"/>
      <c r="AJ24" s="472"/>
      <c r="BB24" s="182"/>
      <c r="BC24" s="113"/>
      <c r="BD24" s="199" t="s">
        <v>396</v>
      </c>
      <c r="BE24" s="200"/>
      <c r="BF24" s="200"/>
      <c r="BG24" s="200"/>
      <c r="BH24" s="200"/>
      <c r="BI24" s="200"/>
      <c r="BJ24" s="200"/>
      <c r="BK24" s="200"/>
      <c r="BL24" s="200"/>
      <c r="BM24" s="200"/>
      <c r="BN24" s="200"/>
      <c r="BO24" s="200"/>
      <c r="BP24" s="200"/>
      <c r="BQ24" s="200"/>
      <c r="BR24" s="200"/>
      <c r="BS24" s="200"/>
      <c r="BT24" s="200"/>
      <c r="BU24" s="200"/>
      <c r="BV24" s="200"/>
      <c r="BW24" s="200"/>
      <c r="BX24" s="200"/>
      <c r="BY24" s="200"/>
      <c r="BZ24" s="200"/>
      <c r="CA24" s="200"/>
      <c r="CB24" s="200"/>
      <c r="CC24" s="200"/>
      <c r="CD24" s="200"/>
      <c r="CE24" s="200"/>
      <c r="CF24" s="200"/>
      <c r="CG24" s="200"/>
      <c r="CH24" s="200"/>
      <c r="CI24" s="200"/>
      <c r="CJ24" s="201"/>
    </row>
    <row r="25" spans="1:88" ht="17.100000000000001" customHeight="1">
      <c r="A25" s="528"/>
      <c r="B25" s="428"/>
      <c r="C25" s="398"/>
      <c r="D25" s="473" t="s">
        <v>398</v>
      </c>
      <c r="E25" s="474"/>
      <c r="F25" s="474"/>
      <c r="G25" s="474"/>
      <c r="H25" s="474"/>
      <c r="I25" s="474"/>
      <c r="J25" s="474"/>
      <c r="K25" s="474"/>
      <c r="L25" s="474"/>
      <c r="M25" s="474"/>
      <c r="N25" s="132"/>
      <c r="O25" s="475" t="s">
        <v>93</v>
      </c>
      <c r="P25" s="475"/>
      <c r="Q25" s="475"/>
      <c r="R25" s="475"/>
      <c r="S25" s="475"/>
      <c r="T25" s="475"/>
      <c r="U25" s="132"/>
      <c r="V25" s="475" t="s">
        <v>94</v>
      </c>
      <c r="W25" s="475"/>
      <c r="X25" s="475"/>
      <c r="Y25" s="475"/>
      <c r="Z25" s="475"/>
      <c r="AA25" s="475"/>
      <c r="AB25" s="376"/>
      <c r="AC25" s="132"/>
      <c r="AD25" s="475" t="s">
        <v>95</v>
      </c>
      <c r="AE25" s="475"/>
      <c r="AF25" s="475"/>
      <c r="AG25" s="475"/>
      <c r="AH25" s="475"/>
      <c r="AI25" s="475"/>
      <c r="AJ25" s="476"/>
      <c r="AL25" s="202"/>
      <c r="BB25" s="182"/>
      <c r="BC25" s="113"/>
      <c r="BD25" s="203" t="s">
        <v>399</v>
      </c>
      <c r="BE25" s="204"/>
      <c r="BF25" s="204"/>
      <c r="BG25" s="204"/>
      <c r="BH25" s="204"/>
      <c r="BI25" s="204"/>
      <c r="BJ25" s="204"/>
      <c r="BK25" s="204"/>
      <c r="BL25" s="204"/>
      <c r="BM25" s="204"/>
      <c r="BN25" s="137" t="b">
        <v>0</v>
      </c>
      <c r="BO25" s="205" t="s">
        <v>400</v>
      </c>
      <c r="BP25" s="205"/>
      <c r="BQ25" s="205"/>
      <c r="BR25" s="205"/>
      <c r="BS25" s="205"/>
      <c r="BT25" s="205"/>
      <c r="BU25" s="137" t="b">
        <v>0</v>
      </c>
      <c r="BV25" s="205" t="s">
        <v>401</v>
      </c>
      <c r="BW25" s="205"/>
      <c r="BX25" s="205"/>
      <c r="BY25" s="205"/>
      <c r="BZ25" s="205"/>
      <c r="CA25" s="205"/>
      <c r="CB25" s="204"/>
      <c r="CC25" s="137" t="b">
        <v>0</v>
      </c>
      <c r="CD25" s="205" t="s">
        <v>402</v>
      </c>
      <c r="CE25" s="205"/>
      <c r="CF25" s="205"/>
      <c r="CG25" s="205"/>
      <c r="CH25" s="205"/>
      <c r="CI25" s="205"/>
      <c r="CJ25" s="206"/>
    </row>
    <row r="26" spans="1:88" ht="17.100000000000001" customHeight="1">
      <c r="A26" s="528"/>
      <c r="B26" s="428"/>
      <c r="C26" s="398"/>
      <c r="D26" s="473" t="s">
        <v>562</v>
      </c>
      <c r="E26" s="474"/>
      <c r="F26" s="474"/>
      <c r="G26" s="474"/>
      <c r="H26" s="474"/>
      <c r="I26" s="474"/>
      <c r="J26" s="474"/>
      <c r="K26" s="474"/>
      <c r="L26" s="474"/>
      <c r="M26" s="474"/>
      <c r="N26" s="132"/>
      <c r="O26" s="496" t="s">
        <v>96</v>
      </c>
      <c r="P26" s="496"/>
      <c r="Q26" s="496"/>
      <c r="R26" s="496"/>
      <c r="S26" s="496"/>
      <c r="T26" s="496"/>
      <c r="U26" s="132"/>
      <c r="V26" s="482" t="s">
        <v>97</v>
      </c>
      <c r="W26" s="483"/>
      <c r="X26" s="483"/>
      <c r="Y26" s="483"/>
      <c r="Z26" s="484"/>
      <c r="AA26" s="497" t="s">
        <v>403</v>
      </c>
      <c r="AB26" s="498"/>
      <c r="AC26" s="498"/>
      <c r="AD26" s="498"/>
      <c r="AE26" s="498"/>
      <c r="AF26" s="498"/>
      <c r="AG26" s="498"/>
      <c r="AH26" s="498"/>
      <c r="AI26" s="498"/>
      <c r="AJ26" s="499"/>
      <c r="AK26" s="104" t="str">
        <f ca="1">IF(OR(COUNTIF(AK3:AK25,"*English*")&gt;0,COUNTIF(AK29:AK43,"*English*")&gt;0),"申請資訊請填寫英文","")</f>
        <v/>
      </c>
      <c r="AL26" s="207"/>
      <c r="BB26" s="182"/>
      <c r="BC26" s="113"/>
      <c r="BD26" s="208" t="s">
        <v>404</v>
      </c>
      <c r="BE26" s="204"/>
      <c r="BF26" s="204"/>
      <c r="BG26" s="204"/>
      <c r="BH26" s="204"/>
      <c r="BI26" s="204"/>
      <c r="BJ26" s="204"/>
      <c r="BK26" s="204"/>
      <c r="BL26" s="204"/>
      <c r="BM26" s="204"/>
      <c r="BN26" s="137" t="b">
        <v>0</v>
      </c>
      <c r="BO26" s="204" t="s">
        <v>405</v>
      </c>
      <c r="BP26" s="204"/>
      <c r="BQ26" s="204"/>
      <c r="BR26" s="204"/>
      <c r="BS26" s="204"/>
      <c r="BT26" s="204"/>
      <c r="BU26" s="137" t="b">
        <v>0</v>
      </c>
      <c r="BV26" s="209" t="s">
        <v>406</v>
      </c>
      <c r="BW26" s="96"/>
      <c r="BX26" s="96"/>
      <c r="BY26" s="96"/>
      <c r="BZ26" s="97"/>
      <c r="CA26" s="210" t="s">
        <v>407</v>
      </c>
      <c r="CB26" s="211"/>
      <c r="CC26" s="211"/>
      <c r="CD26" s="211"/>
      <c r="CE26" s="211"/>
      <c r="CF26" s="211"/>
      <c r="CG26" s="211"/>
      <c r="CH26" s="211"/>
      <c r="CI26" s="211"/>
      <c r="CJ26" s="212"/>
    </row>
    <row r="27" spans="1:88" ht="15.75" hidden="1" customHeight="1">
      <c r="A27" s="528"/>
      <c r="B27" s="428"/>
      <c r="C27" s="398"/>
      <c r="D27" s="500" t="s">
        <v>408</v>
      </c>
      <c r="E27" s="500"/>
      <c r="F27" s="500"/>
      <c r="G27" s="500"/>
      <c r="H27" s="500"/>
      <c r="I27" s="500"/>
      <c r="J27" s="500"/>
      <c r="K27" s="500"/>
      <c r="L27" s="500"/>
      <c r="M27" s="500"/>
      <c r="N27" s="500"/>
      <c r="O27" s="500"/>
      <c r="P27" s="500"/>
      <c r="Q27" s="500"/>
      <c r="R27" s="500"/>
      <c r="S27" s="500"/>
      <c r="T27" s="500"/>
      <c r="U27" s="500"/>
      <c r="V27" s="500"/>
      <c r="W27" s="500"/>
      <c r="X27" s="500"/>
      <c r="Y27" s="500"/>
      <c r="Z27" s="500"/>
      <c r="AA27" s="500"/>
      <c r="AB27" s="500"/>
      <c r="AC27" s="500"/>
      <c r="AD27" s="500"/>
      <c r="AE27" s="500"/>
      <c r="AF27" s="500"/>
      <c r="AG27" s="500"/>
      <c r="AH27" s="500"/>
      <c r="AI27" s="500"/>
      <c r="AJ27" s="501"/>
      <c r="BB27" s="182"/>
      <c r="BC27" s="113"/>
      <c r="BD27" s="213" t="s">
        <v>409</v>
      </c>
      <c r="BE27" s="214"/>
      <c r="BF27" s="214"/>
      <c r="BG27" s="214"/>
      <c r="BH27" s="214"/>
      <c r="BI27" s="214"/>
      <c r="BJ27" s="214"/>
      <c r="BK27" s="214"/>
      <c r="BL27" s="214"/>
      <c r="BM27" s="214"/>
      <c r="BN27" s="214"/>
      <c r="BO27" s="214"/>
      <c r="BP27" s="214"/>
      <c r="BQ27" s="214"/>
      <c r="BR27" s="214"/>
      <c r="BS27" s="214"/>
      <c r="BT27" s="214"/>
      <c r="BU27" s="214"/>
      <c r="BV27" s="214"/>
      <c r="BW27" s="214"/>
      <c r="BX27" s="214"/>
      <c r="BY27" s="214"/>
      <c r="BZ27" s="214"/>
      <c r="CA27" s="214"/>
      <c r="CB27" s="214"/>
      <c r="CC27" s="214"/>
      <c r="CD27" s="214"/>
      <c r="CE27" s="214"/>
      <c r="CF27" s="214"/>
      <c r="CG27" s="214"/>
      <c r="CH27" s="214"/>
      <c r="CI27" s="214"/>
      <c r="CJ27" s="215"/>
    </row>
    <row r="28" spans="1:88" ht="17.100000000000001" customHeight="1">
      <c r="A28" s="528"/>
      <c r="B28" s="428"/>
      <c r="C28" s="398"/>
      <c r="D28" s="473" t="s">
        <v>410</v>
      </c>
      <c r="E28" s="474"/>
      <c r="F28" s="474"/>
      <c r="G28" s="474"/>
      <c r="H28" s="474"/>
      <c r="I28" s="474"/>
      <c r="J28" s="474"/>
      <c r="K28" s="474"/>
      <c r="L28" s="474"/>
      <c r="M28" s="474"/>
      <c r="N28" s="132"/>
      <c r="O28" s="502" t="s">
        <v>411</v>
      </c>
      <c r="P28" s="496"/>
      <c r="Q28" s="496"/>
      <c r="R28" s="496"/>
      <c r="S28" s="496"/>
      <c r="T28" s="496"/>
      <c r="U28" s="503" t="str">
        <f>IF(OR(AND(BU26,BN26),BN28),"需額外加收取費用 It will be charged.","")</f>
        <v/>
      </c>
      <c r="V28" s="504"/>
      <c r="W28" s="504"/>
      <c r="X28" s="504"/>
      <c r="Y28" s="504"/>
      <c r="Z28" s="504"/>
      <c r="AA28" s="504"/>
      <c r="AB28" s="504"/>
      <c r="AC28" s="504"/>
      <c r="AD28" s="504"/>
      <c r="AE28" s="504"/>
      <c r="AF28" s="504"/>
      <c r="AG28" s="504"/>
      <c r="AH28" s="504"/>
      <c r="AI28" s="504"/>
      <c r="AJ28" s="505"/>
      <c r="AK28" s="104" t="str">
        <f ca="1">IF(OR(COUNTIF(AK3:AK25,"*English*")&gt;0,COUNTIF(AK29:AK43,"*English*")&gt;0),"Please fill in the information in English.","")</f>
        <v/>
      </c>
      <c r="BB28" s="182"/>
      <c r="BC28" s="113"/>
      <c r="BD28" s="208" t="s">
        <v>412</v>
      </c>
      <c r="BE28" s="204"/>
      <c r="BF28" s="204"/>
      <c r="BG28" s="204"/>
      <c r="BH28" s="204"/>
      <c r="BI28" s="204"/>
      <c r="BJ28" s="204"/>
      <c r="BK28" s="204"/>
      <c r="BL28" s="204"/>
      <c r="BM28" s="204"/>
      <c r="BN28" s="137" t="b">
        <v>0</v>
      </c>
      <c r="BO28" s="204" t="s">
        <v>405</v>
      </c>
      <c r="BP28" s="204"/>
      <c r="BQ28" s="204"/>
      <c r="BR28" s="204"/>
      <c r="BS28" s="204"/>
      <c r="BT28" s="204"/>
      <c r="BU28" s="137"/>
      <c r="BV28" s="209"/>
      <c r="BW28" s="96"/>
      <c r="BX28" s="96"/>
      <c r="BY28" s="96"/>
      <c r="BZ28" s="97"/>
      <c r="CA28" s="210"/>
      <c r="CB28" s="211"/>
      <c r="CC28" s="211"/>
      <c r="CD28" s="211"/>
      <c r="CE28" s="211"/>
      <c r="CF28" s="211"/>
      <c r="CG28" s="211"/>
      <c r="CH28" s="211"/>
      <c r="CI28" s="211"/>
      <c r="CJ28" s="212"/>
    </row>
    <row r="29" spans="1:88" ht="17.100000000000001" customHeight="1">
      <c r="A29" s="528"/>
      <c r="B29" s="428"/>
      <c r="C29" s="398"/>
      <c r="D29" s="473" t="s">
        <v>413</v>
      </c>
      <c r="E29" s="474"/>
      <c r="F29" s="474"/>
      <c r="G29" s="474"/>
      <c r="H29" s="474"/>
      <c r="I29" s="474"/>
      <c r="J29" s="474"/>
      <c r="K29" s="474"/>
      <c r="L29" s="474"/>
      <c r="M29" s="474"/>
      <c r="N29" s="132"/>
      <c r="O29" s="482" t="s">
        <v>98</v>
      </c>
      <c r="P29" s="483"/>
      <c r="Q29" s="483"/>
      <c r="R29" s="483"/>
      <c r="S29" s="483"/>
      <c r="T29" s="484"/>
      <c r="U29" s="132"/>
      <c r="V29" s="485" t="s">
        <v>414</v>
      </c>
      <c r="W29" s="483"/>
      <c r="X29" s="483"/>
      <c r="Y29" s="483"/>
      <c r="Z29" s="483"/>
      <c r="AA29" s="483"/>
      <c r="AB29" s="483"/>
      <c r="AC29" s="483"/>
      <c r="AD29" s="483"/>
      <c r="AE29" s="483"/>
      <c r="AF29" s="483"/>
      <c r="AG29" s="483"/>
      <c r="AH29" s="483"/>
      <c r="AI29" s="483"/>
      <c r="AJ29" s="486"/>
      <c r="BB29" s="182"/>
      <c r="BC29" s="113"/>
      <c r="BD29" s="203" t="s">
        <v>415</v>
      </c>
      <c r="BE29" s="204"/>
      <c r="BF29" s="204"/>
      <c r="BG29" s="204"/>
      <c r="BH29" s="204"/>
      <c r="BI29" s="204"/>
      <c r="BJ29" s="204"/>
      <c r="BK29" s="204"/>
      <c r="BL29" s="204"/>
      <c r="BM29" s="204"/>
      <c r="BN29" s="137" t="b">
        <v>0</v>
      </c>
      <c r="BO29" s="204" t="s">
        <v>416</v>
      </c>
      <c r="BP29" s="204"/>
      <c r="BQ29" s="204"/>
      <c r="BR29" s="204"/>
      <c r="BS29" s="204"/>
      <c r="BT29" s="204"/>
      <c r="BU29" s="204" t="b">
        <v>0</v>
      </c>
      <c r="BV29" s="204" t="s">
        <v>417</v>
      </c>
      <c r="BW29" s="204"/>
      <c r="BX29" s="204"/>
      <c r="BY29" s="204"/>
      <c r="BZ29" s="204"/>
      <c r="CA29" s="204"/>
      <c r="CB29" s="204"/>
      <c r="CC29" s="204"/>
      <c r="CD29" s="204"/>
      <c r="CE29" s="204"/>
      <c r="CF29" s="204"/>
      <c r="CG29" s="204"/>
      <c r="CH29" s="204"/>
      <c r="CI29" s="204"/>
      <c r="CJ29" s="216"/>
    </row>
    <row r="30" spans="1:88" ht="17.100000000000001" customHeight="1">
      <c r="A30" s="528"/>
      <c r="B30" s="428"/>
      <c r="C30" s="398"/>
      <c r="D30" s="487" t="s">
        <v>418</v>
      </c>
      <c r="E30" s="487"/>
      <c r="F30" s="487"/>
      <c r="G30" s="487"/>
      <c r="H30" s="487"/>
      <c r="I30" s="487"/>
      <c r="J30" s="487"/>
      <c r="K30" s="487"/>
      <c r="L30" s="487"/>
      <c r="M30" s="488"/>
      <c r="N30" s="14"/>
      <c r="O30" s="491" t="s">
        <v>99</v>
      </c>
      <c r="P30" s="492"/>
      <c r="Q30" s="492"/>
      <c r="R30" s="492"/>
      <c r="S30" s="492"/>
      <c r="T30" s="492"/>
      <c r="U30" s="492"/>
      <c r="V30" s="492"/>
      <c r="W30" s="492"/>
      <c r="X30" s="492"/>
      <c r="Y30" s="492"/>
      <c r="Z30" s="493"/>
      <c r="AA30" s="132"/>
      <c r="AB30" s="376"/>
      <c r="AC30" s="485" t="s">
        <v>419</v>
      </c>
      <c r="AD30" s="494"/>
      <c r="AE30" s="494"/>
      <c r="AF30" s="494"/>
      <c r="AG30" s="494"/>
      <c r="AH30" s="494"/>
      <c r="AI30" s="494"/>
      <c r="AJ30" s="495"/>
      <c r="BB30" s="182"/>
      <c r="BC30" s="113"/>
      <c r="BD30" s="203" t="s">
        <v>420</v>
      </c>
      <c r="BE30" s="204"/>
      <c r="BF30" s="204"/>
      <c r="BG30" s="204"/>
      <c r="BH30" s="204"/>
      <c r="BI30" s="204"/>
      <c r="BJ30" s="204"/>
      <c r="BK30" s="204"/>
      <c r="BL30" s="204"/>
      <c r="BM30" s="204"/>
      <c r="BN30" s="137" t="b">
        <v>0</v>
      </c>
      <c r="BO30" s="217" t="s">
        <v>421</v>
      </c>
      <c r="BP30" s="217"/>
      <c r="BQ30" s="217"/>
      <c r="BR30" s="217"/>
      <c r="BS30" s="217"/>
      <c r="BT30" s="217"/>
      <c r="BU30" s="217"/>
      <c r="BV30" s="217"/>
      <c r="BW30" s="217"/>
      <c r="BX30" s="217"/>
      <c r="BY30" s="217"/>
      <c r="BZ30" s="137" t="b">
        <v>0</v>
      </c>
      <c r="CA30" s="204" t="b">
        <v>0</v>
      </c>
      <c r="CB30" s="204"/>
      <c r="CC30" s="204"/>
      <c r="CD30" s="204"/>
      <c r="CE30" s="204"/>
      <c r="CF30" s="204"/>
      <c r="CG30" s="204"/>
      <c r="CH30" s="204"/>
      <c r="CI30" s="204"/>
      <c r="CJ30" s="216"/>
    </row>
    <row r="31" spans="1:88" ht="17.100000000000001" customHeight="1">
      <c r="A31" s="528"/>
      <c r="B31" s="428"/>
      <c r="C31" s="398"/>
      <c r="D31" s="489"/>
      <c r="E31" s="489"/>
      <c r="F31" s="489"/>
      <c r="G31" s="489"/>
      <c r="H31" s="489"/>
      <c r="I31" s="489"/>
      <c r="J31" s="489"/>
      <c r="K31" s="489"/>
      <c r="L31" s="489"/>
      <c r="M31" s="490"/>
      <c r="N31" s="386"/>
      <c r="O31" s="1"/>
      <c r="P31" s="1"/>
      <c r="Q31" s="1"/>
      <c r="R31" s="1"/>
      <c r="S31" s="1"/>
      <c r="T31" s="1"/>
      <c r="U31" s="1"/>
      <c r="V31" s="1"/>
      <c r="W31" s="1"/>
      <c r="X31" s="1"/>
      <c r="Y31" s="1"/>
      <c r="Z31" s="1"/>
      <c r="AA31" s="1"/>
      <c r="AB31" s="1"/>
      <c r="AC31" s="1"/>
      <c r="AD31" s="1"/>
      <c r="AE31" s="1"/>
      <c r="AF31" s="1"/>
      <c r="AG31" s="1"/>
      <c r="AH31" s="1"/>
      <c r="AI31" s="1"/>
      <c r="AJ31" s="438"/>
      <c r="BB31" s="182"/>
      <c r="BC31" s="113"/>
      <c r="BD31" s="203"/>
      <c r="BE31" s="204"/>
      <c r="BF31" s="204"/>
      <c r="BG31" s="218"/>
      <c r="BH31" s="218"/>
      <c r="BI31" s="219"/>
      <c r="BJ31" s="219"/>
      <c r="BK31" s="218"/>
      <c r="BL31" s="218"/>
      <c r="BM31" s="218"/>
      <c r="BN31" s="218"/>
      <c r="BO31" s="218"/>
      <c r="BP31" s="218"/>
      <c r="BQ31" s="218"/>
      <c r="BR31" s="218"/>
      <c r="BS31" s="218"/>
      <c r="BT31" s="218"/>
      <c r="BU31" s="218"/>
      <c r="BV31" s="218"/>
      <c r="BW31" s="218"/>
      <c r="BX31" s="218"/>
      <c r="BY31" s="218"/>
      <c r="BZ31" s="218"/>
      <c r="CA31" s="218"/>
      <c r="CB31" s="218"/>
      <c r="CC31" s="218"/>
      <c r="CD31" s="218"/>
      <c r="CE31" s="218"/>
      <c r="CF31" s="218"/>
      <c r="CG31" s="218"/>
      <c r="CH31" s="218"/>
      <c r="CI31" s="218"/>
      <c r="CJ31" s="220"/>
    </row>
    <row r="32" spans="1:88" ht="37.5" customHeight="1" thickBot="1">
      <c r="A32" s="528"/>
      <c r="B32" s="511"/>
      <c r="C32" s="399"/>
      <c r="D32" s="506" t="s">
        <v>422</v>
      </c>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8"/>
      <c r="BB32" s="221"/>
      <c r="BC32" s="222"/>
      <c r="BD32" s="223" t="s">
        <v>423</v>
      </c>
      <c r="BE32" s="224"/>
      <c r="BF32" s="224"/>
      <c r="BG32" s="224"/>
      <c r="BH32" s="224"/>
      <c r="BI32" s="224"/>
      <c r="BJ32" s="224"/>
      <c r="BK32" s="224"/>
      <c r="BL32" s="224"/>
      <c r="BM32" s="224"/>
      <c r="BN32" s="224"/>
      <c r="BO32" s="224"/>
      <c r="BP32" s="224"/>
      <c r="BQ32" s="224"/>
      <c r="BR32" s="224"/>
      <c r="BS32" s="224"/>
      <c r="BT32" s="224"/>
      <c r="BU32" s="224"/>
      <c r="BV32" s="224"/>
      <c r="BW32" s="224"/>
      <c r="BX32" s="224"/>
      <c r="BY32" s="224"/>
      <c r="BZ32" s="224"/>
      <c r="CA32" s="224"/>
      <c r="CB32" s="224"/>
      <c r="CC32" s="224"/>
      <c r="CD32" s="224"/>
      <c r="CE32" s="224"/>
      <c r="CF32" s="224"/>
      <c r="CG32" s="224"/>
      <c r="CH32" s="224"/>
      <c r="CI32" s="224"/>
      <c r="CJ32" s="225"/>
    </row>
    <row r="33" spans="1:88" ht="15.75" customHeight="1" thickTop="1">
      <c r="A33" s="509" t="str">
        <f>IF(J35&lt;&gt;L3,"Statemen of Authorization","")</f>
        <v/>
      </c>
      <c r="B33" s="510" t="s">
        <v>424</v>
      </c>
      <c r="C33" s="396" t="s">
        <v>425</v>
      </c>
      <c r="D33" s="512">
        <v>1</v>
      </c>
      <c r="E33" s="514" t="s">
        <v>100</v>
      </c>
      <c r="F33" s="515"/>
      <c r="G33" s="515"/>
      <c r="H33" s="515"/>
      <c r="I33" s="515"/>
      <c r="J33" s="517"/>
      <c r="K33" s="517"/>
      <c r="L33" s="517"/>
      <c r="M33" s="517"/>
      <c r="N33" s="517"/>
      <c r="O33" s="517"/>
      <c r="P33" s="517"/>
      <c r="Q33" s="517"/>
      <c r="R33" s="517"/>
      <c r="S33" s="517"/>
      <c r="T33" s="518"/>
      <c r="U33" s="521" t="s">
        <v>426</v>
      </c>
      <c r="V33" s="515"/>
      <c r="W33" s="515"/>
      <c r="X33" s="515"/>
      <c r="Y33" s="515"/>
      <c r="Z33" s="515"/>
      <c r="AA33" s="515"/>
      <c r="AB33" s="227"/>
      <c r="AC33" s="228"/>
      <c r="AD33" s="523" t="s">
        <v>101</v>
      </c>
      <c r="AE33" s="524"/>
      <c r="AF33" s="524"/>
      <c r="AG33" s="524"/>
      <c r="AH33" s="524"/>
      <c r="AI33" s="524"/>
      <c r="AJ33" s="525"/>
      <c r="AK33" s="229" t="str" cm="1">
        <f t="array" aca="1" ref="AK33" ca="1">IF($BU$26,IF(SUMPRODUCT(LEN(J33)-LEN(SUBSTITUTE(LOWER(J33), MID("abcdefghijklmnopqrstuvwxyz", ROW(INDIRECT("1:26")), 1), ""))) &lt;= 2, "←產品名稱填寫英文", ""),"")</f>
        <v/>
      </c>
      <c r="BB33" s="230" t="s">
        <v>427</v>
      </c>
      <c r="BC33" s="113" t="s">
        <v>428</v>
      </c>
      <c r="BD33" s="231">
        <v>1</v>
      </c>
      <c r="BE33" s="232" t="s">
        <v>429</v>
      </c>
      <c r="BF33" s="233"/>
      <c r="BG33" s="233"/>
      <c r="BH33" s="233"/>
      <c r="BI33" s="233"/>
      <c r="BJ33" s="234"/>
      <c r="BK33" s="234"/>
      <c r="BL33" s="234"/>
      <c r="BM33" s="234"/>
      <c r="BN33" s="234"/>
      <c r="BO33" s="234"/>
      <c r="BP33" s="234"/>
      <c r="BQ33" s="234"/>
      <c r="BR33" s="234"/>
      <c r="BS33" s="234"/>
      <c r="BT33" s="110"/>
      <c r="BU33" s="235" t="s">
        <v>430</v>
      </c>
      <c r="BV33" s="233"/>
      <c r="BW33" s="233"/>
      <c r="BX33" s="233"/>
      <c r="BY33" s="233"/>
      <c r="BZ33" s="233"/>
      <c r="CA33" s="233"/>
      <c r="CB33" s="233"/>
      <c r="CC33" s="236" t="b">
        <v>0</v>
      </c>
      <c r="CD33" s="237" t="s">
        <v>431</v>
      </c>
      <c r="CE33" s="238"/>
      <c r="CF33" s="238"/>
      <c r="CG33" s="238"/>
      <c r="CH33" s="238"/>
      <c r="CI33" s="238"/>
      <c r="CJ33" s="239"/>
    </row>
    <row r="34" spans="1:88" ht="15.75" customHeight="1">
      <c r="A34" s="509"/>
      <c r="B34" s="428"/>
      <c r="C34" s="397"/>
      <c r="D34" s="513"/>
      <c r="E34" s="516"/>
      <c r="F34" s="516"/>
      <c r="G34" s="516"/>
      <c r="H34" s="516"/>
      <c r="I34" s="516"/>
      <c r="J34" s="519"/>
      <c r="K34" s="519"/>
      <c r="L34" s="519"/>
      <c r="M34" s="519"/>
      <c r="N34" s="519"/>
      <c r="O34" s="519"/>
      <c r="P34" s="519"/>
      <c r="Q34" s="519"/>
      <c r="R34" s="519"/>
      <c r="S34" s="519"/>
      <c r="T34" s="520"/>
      <c r="U34" s="522"/>
      <c r="V34" s="516"/>
      <c r="W34" s="516"/>
      <c r="X34" s="516"/>
      <c r="Y34" s="516"/>
      <c r="Z34" s="516"/>
      <c r="AA34" s="516"/>
      <c r="AB34" s="15"/>
      <c r="AC34" s="16"/>
      <c r="AD34" s="526" t="s">
        <v>102</v>
      </c>
      <c r="AE34" s="526"/>
      <c r="AF34" s="526"/>
      <c r="AG34" s="526"/>
      <c r="AH34" s="526"/>
      <c r="AI34" s="526"/>
      <c r="AJ34" s="527"/>
      <c r="AK34" s="229" t="str" cm="1">
        <f t="array" aca="1" ref="AK34" ca="1">IF($BU$26,IF(SUMPRODUCT(LEN(J33)-LEN(SUBSTITUTE(LOWER(J33), MID("abcdefghijklmnopqrstuvwxyz", ROW(INDIRECT("1:26")), 1), ""))) &lt;= 2, "← Name should be filled in English.", ""),"")</f>
        <v/>
      </c>
      <c r="BB34" s="182"/>
      <c r="BC34" s="113"/>
      <c r="BD34" s="240"/>
      <c r="BE34" s="241"/>
      <c r="BF34" s="241"/>
      <c r="BG34" s="241"/>
      <c r="BH34" s="241"/>
      <c r="BI34" s="241"/>
      <c r="BJ34" s="218"/>
      <c r="BK34" s="218"/>
      <c r="BL34" s="218"/>
      <c r="BM34" s="218"/>
      <c r="BN34" s="218"/>
      <c r="BO34" s="218"/>
      <c r="BP34" s="218"/>
      <c r="BQ34" s="218"/>
      <c r="BR34" s="218"/>
      <c r="BS34" s="218"/>
      <c r="BT34" s="98"/>
      <c r="BU34" s="242"/>
      <c r="BV34" s="241"/>
      <c r="BW34" s="241"/>
      <c r="BX34" s="241"/>
      <c r="BY34" s="241"/>
      <c r="BZ34" s="241"/>
      <c r="CA34" s="241"/>
      <c r="CB34" s="241"/>
      <c r="CC34" s="243" t="b">
        <v>0</v>
      </c>
      <c r="CD34" s="204" t="s">
        <v>432</v>
      </c>
      <c r="CE34" s="204"/>
      <c r="CF34" s="204"/>
      <c r="CG34" s="204"/>
      <c r="CH34" s="204"/>
      <c r="CI34" s="204"/>
      <c r="CJ34" s="244"/>
    </row>
    <row r="35" spans="1:88" ht="15.75" customHeight="1">
      <c r="A35" s="509"/>
      <c r="B35" s="428"/>
      <c r="C35" s="397"/>
      <c r="D35" s="513">
        <v>2</v>
      </c>
      <c r="E35" s="548" t="s">
        <v>564</v>
      </c>
      <c r="F35" s="516"/>
      <c r="G35" s="516"/>
      <c r="H35" s="516"/>
      <c r="I35" s="516"/>
      <c r="J35" s="519"/>
      <c r="K35" s="519"/>
      <c r="L35" s="519"/>
      <c r="M35" s="519"/>
      <c r="N35" s="519"/>
      <c r="O35" s="519"/>
      <c r="P35" s="519"/>
      <c r="Q35" s="519"/>
      <c r="R35" s="519"/>
      <c r="S35" s="519"/>
      <c r="T35" s="520"/>
      <c r="U35" s="545" t="s">
        <v>433</v>
      </c>
      <c r="V35" s="516"/>
      <c r="W35" s="516"/>
      <c r="X35" s="516"/>
      <c r="Y35" s="516"/>
      <c r="Z35" s="516"/>
      <c r="AA35" s="516"/>
      <c r="AB35" s="15"/>
      <c r="AC35" s="16"/>
      <c r="AD35" s="549" t="s">
        <v>551</v>
      </c>
      <c r="AE35" s="526"/>
      <c r="AF35" s="526"/>
      <c r="AG35" s="526"/>
      <c r="AH35" s="526"/>
      <c r="AI35" s="526"/>
      <c r="AJ35" s="527"/>
      <c r="AK35" s="104" t="str" cm="1">
        <f t="array" aca="1" ref="AK35" ca="1">IF($BU$26,IF(SUMPRODUCT(LEN(J35)-LEN(SUBSTITUTE(LOWER(J35), MID("abcdefghijklmnopqrstuvwxyz", ROW(INDIRECT("1:26")), 1), ""))) &lt;= 2, "←廠商資訊填寫英文 ", ""),"")</f>
        <v/>
      </c>
      <c r="BB35" s="182"/>
      <c r="BC35" s="113"/>
      <c r="BD35" s="240">
        <v>2</v>
      </c>
      <c r="BE35" s="245" t="s">
        <v>434</v>
      </c>
      <c r="BF35" s="241"/>
      <c r="BG35" s="241"/>
      <c r="BH35" s="241"/>
      <c r="BI35" s="241"/>
      <c r="BJ35" s="218"/>
      <c r="BK35" s="218"/>
      <c r="BL35" s="218"/>
      <c r="BM35" s="218"/>
      <c r="BN35" s="218"/>
      <c r="BO35" s="218"/>
      <c r="BP35" s="218"/>
      <c r="BQ35" s="218"/>
      <c r="BR35" s="218"/>
      <c r="BS35" s="218"/>
      <c r="BT35" s="98"/>
      <c r="BU35" s="242" t="s">
        <v>435</v>
      </c>
      <c r="BV35" s="241"/>
      <c r="BW35" s="241"/>
      <c r="BX35" s="241"/>
      <c r="BY35" s="241"/>
      <c r="BZ35" s="241"/>
      <c r="CA35" s="241"/>
      <c r="CB35" s="241"/>
      <c r="CC35" s="243" t="b">
        <v>0</v>
      </c>
      <c r="CD35" s="204" t="s">
        <v>436</v>
      </c>
      <c r="CE35" s="204"/>
      <c r="CF35" s="204"/>
      <c r="CG35" s="204"/>
      <c r="CH35" s="204"/>
      <c r="CI35" s="204"/>
      <c r="CJ35" s="244"/>
    </row>
    <row r="36" spans="1:88" ht="15.75" customHeight="1">
      <c r="A36" s="509"/>
      <c r="B36" s="428"/>
      <c r="C36" s="397"/>
      <c r="D36" s="513"/>
      <c r="E36" s="516"/>
      <c r="F36" s="516"/>
      <c r="G36" s="516"/>
      <c r="H36" s="516"/>
      <c r="I36" s="516"/>
      <c r="J36" s="519"/>
      <c r="K36" s="519"/>
      <c r="L36" s="519"/>
      <c r="M36" s="519"/>
      <c r="N36" s="519"/>
      <c r="O36" s="519"/>
      <c r="P36" s="519"/>
      <c r="Q36" s="519"/>
      <c r="R36" s="519"/>
      <c r="S36" s="519"/>
      <c r="T36" s="520"/>
      <c r="U36" s="522"/>
      <c r="V36" s="516"/>
      <c r="W36" s="516"/>
      <c r="X36" s="516"/>
      <c r="Y36" s="516"/>
      <c r="Z36" s="516"/>
      <c r="AA36" s="516"/>
      <c r="AB36" s="15"/>
      <c r="AC36" s="16"/>
      <c r="AD36" s="526" t="s">
        <v>103</v>
      </c>
      <c r="AE36" s="526"/>
      <c r="AF36" s="526"/>
      <c r="AG36" s="526"/>
      <c r="AH36" s="526"/>
      <c r="AI36" s="526"/>
      <c r="AJ36" s="527"/>
      <c r="AK36" s="104" t="str" cm="1">
        <f t="array" aca="1" ref="AK36" ca="1">IF($BU$26,IF(SUMPRODUCT(LEN(J35)-LEN(SUBSTITUTE(LOWER(J35), MID("abcdefghijklmnopqrstuvwxyz", ROW(INDIRECT("1:26")), 1), ""))) &lt;= 2, "←Supplier/Manufacturer should be filled in English.", ""),"")</f>
        <v/>
      </c>
      <c r="BB36" s="182"/>
      <c r="BC36" s="113"/>
      <c r="BD36" s="240"/>
      <c r="BE36" s="241"/>
      <c r="BF36" s="241"/>
      <c r="BG36" s="241"/>
      <c r="BH36" s="241"/>
      <c r="BI36" s="241"/>
      <c r="BJ36" s="218"/>
      <c r="BK36" s="218"/>
      <c r="BL36" s="218"/>
      <c r="BM36" s="218"/>
      <c r="BN36" s="218"/>
      <c r="BO36" s="218"/>
      <c r="BP36" s="218"/>
      <c r="BQ36" s="218"/>
      <c r="BR36" s="218"/>
      <c r="BS36" s="218"/>
      <c r="BT36" s="98"/>
      <c r="BU36" s="242"/>
      <c r="BV36" s="241"/>
      <c r="BW36" s="241"/>
      <c r="BX36" s="241"/>
      <c r="BY36" s="241"/>
      <c r="BZ36" s="241"/>
      <c r="CA36" s="241"/>
      <c r="CB36" s="241"/>
      <c r="CC36" s="243" t="b">
        <v>0</v>
      </c>
      <c r="CD36" s="204" t="s">
        <v>437</v>
      </c>
      <c r="CE36" s="204"/>
      <c r="CF36" s="204"/>
      <c r="CG36" s="204"/>
      <c r="CH36" s="204"/>
      <c r="CI36" s="204"/>
      <c r="CJ36" s="244"/>
    </row>
    <row r="37" spans="1:88" ht="15.75" customHeight="1">
      <c r="A37" s="544" t="str">
        <f>IF(J35&lt;&gt;L3,"委託檢測聲明書連結","")</f>
        <v/>
      </c>
      <c r="B37" s="428"/>
      <c r="C37" s="397"/>
      <c r="D37" s="513"/>
      <c r="E37" s="516"/>
      <c r="F37" s="516"/>
      <c r="G37" s="516"/>
      <c r="H37" s="516"/>
      <c r="I37" s="516"/>
      <c r="J37" s="519"/>
      <c r="K37" s="519"/>
      <c r="L37" s="519"/>
      <c r="M37" s="519"/>
      <c r="N37" s="519"/>
      <c r="O37" s="519"/>
      <c r="P37" s="519"/>
      <c r="Q37" s="519"/>
      <c r="R37" s="519"/>
      <c r="S37" s="519"/>
      <c r="T37" s="520"/>
      <c r="U37" s="522"/>
      <c r="V37" s="516"/>
      <c r="W37" s="516"/>
      <c r="X37" s="516"/>
      <c r="Y37" s="516"/>
      <c r="Z37" s="516"/>
      <c r="AA37" s="516"/>
      <c r="AB37" s="15"/>
      <c r="AC37" s="16"/>
      <c r="AD37" s="526" t="s">
        <v>104</v>
      </c>
      <c r="AE37" s="526"/>
      <c r="AF37" s="526"/>
      <c r="AG37" s="526"/>
      <c r="AH37" s="526"/>
      <c r="AI37" s="526"/>
      <c r="AJ37" s="527"/>
      <c r="BB37" s="182"/>
      <c r="BC37" s="113"/>
      <c r="BD37" s="240"/>
      <c r="BE37" s="241"/>
      <c r="BF37" s="241"/>
      <c r="BG37" s="241"/>
      <c r="BH37" s="241"/>
      <c r="BI37" s="241"/>
      <c r="BJ37" s="218"/>
      <c r="BK37" s="218"/>
      <c r="BL37" s="218"/>
      <c r="BM37" s="218"/>
      <c r="BN37" s="218"/>
      <c r="BO37" s="218"/>
      <c r="BP37" s="218"/>
      <c r="BQ37" s="218"/>
      <c r="BR37" s="218"/>
      <c r="BS37" s="218"/>
      <c r="BT37" s="98"/>
      <c r="BU37" s="242"/>
      <c r="BV37" s="241"/>
      <c r="BW37" s="241"/>
      <c r="BX37" s="241"/>
      <c r="BY37" s="241"/>
      <c r="BZ37" s="241"/>
      <c r="CA37" s="241"/>
      <c r="CB37" s="241"/>
      <c r="CC37" s="243" t="b">
        <v>0</v>
      </c>
      <c r="CD37" s="204" t="s">
        <v>438</v>
      </c>
      <c r="CE37" s="204"/>
      <c r="CF37" s="204"/>
      <c r="CG37" s="204"/>
      <c r="CH37" s="204"/>
      <c r="CI37" s="204"/>
      <c r="CJ37" s="244"/>
    </row>
    <row r="38" spans="1:88" ht="15.75" customHeight="1">
      <c r="A38" s="544"/>
      <c r="B38" s="428"/>
      <c r="C38" s="397"/>
      <c r="D38" s="377">
        <v>3</v>
      </c>
      <c r="E38" s="531" t="s">
        <v>439</v>
      </c>
      <c r="F38" s="532"/>
      <c r="G38" s="532"/>
      <c r="H38" s="532"/>
      <c r="I38" s="532"/>
      <c r="J38" s="533"/>
      <c r="K38" s="533"/>
      <c r="L38" s="533"/>
      <c r="M38" s="533"/>
      <c r="N38" s="533"/>
      <c r="O38" s="533"/>
      <c r="P38" s="533"/>
      <c r="Q38" s="533"/>
      <c r="R38" s="533"/>
      <c r="S38" s="533"/>
      <c r="T38" s="534"/>
      <c r="U38" s="545" t="s">
        <v>440</v>
      </c>
      <c r="V38" s="516"/>
      <c r="W38" s="516"/>
      <c r="X38" s="516"/>
      <c r="Y38" s="516"/>
      <c r="Z38" s="516"/>
      <c r="AA38" s="516"/>
      <c r="AB38" s="15"/>
      <c r="AC38" s="533"/>
      <c r="AD38" s="533"/>
      <c r="AE38" s="529" t="s">
        <v>105</v>
      </c>
      <c r="AF38" s="529"/>
      <c r="AG38" s="529"/>
      <c r="AH38" s="529"/>
      <c r="AI38" s="529"/>
      <c r="AJ38" s="530"/>
      <c r="AM38" s="10"/>
      <c r="BB38" s="182"/>
      <c r="BC38" s="113"/>
      <c r="BD38" s="246">
        <v>3</v>
      </c>
      <c r="BE38" s="241" t="s">
        <v>441</v>
      </c>
      <c r="BF38" s="241"/>
      <c r="BG38" s="241"/>
      <c r="BH38" s="241"/>
      <c r="BI38" s="241"/>
      <c r="BJ38" s="218"/>
      <c r="BK38" s="218"/>
      <c r="BL38" s="218"/>
      <c r="BM38" s="218"/>
      <c r="BN38" s="218"/>
      <c r="BO38" s="218"/>
      <c r="BP38" s="218"/>
      <c r="BQ38" s="218"/>
      <c r="BR38" s="218"/>
      <c r="BS38" s="218"/>
      <c r="BT38" s="98"/>
      <c r="BU38" s="242" t="s">
        <v>442</v>
      </c>
      <c r="BV38" s="241"/>
      <c r="BW38" s="241"/>
      <c r="BX38" s="241"/>
      <c r="BY38" s="241"/>
      <c r="BZ38" s="241"/>
      <c r="CA38" s="241"/>
      <c r="CB38" s="241"/>
      <c r="CC38" s="218"/>
      <c r="CD38" s="218"/>
      <c r="CE38" s="205" t="s">
        <v>443</v>
      </c>
      <c r="CF38" s="205"/>
      <c r="CG38" s="205"/>
      <c r="CH38" s="205"/>
      <c r="CI38" s="205"/>
      <c r="CJ38" s="247"/>
    </row>
    <row r="39" spans="1:88" ht="15.75" customHeight="1">
      <c r="A39" s="544"/>
      <c r="B39" s="428"/>
      <c r="C39" s="397"/>
      <c r="D39" s="377">
        <v>4</v>
      </c>
      <c r="E39" s="531" t="s">
        <v>444</v>
      </c>
      <c r="F39" s="532"/>
      <c r="G39" s="532"/>
      <c r="H39" s="532"/>
      <c r="I39" s="532"/>
      <c r="J39" s="533"/>
      <c r="K39" s="533"/>
      <c r="L39" s="533"/>
      <c r="M39" s="533"/>
      <c r="N39" s="533"/>
      <c r="O39" s="533"/>
      <c r="P39" s="533"/>
      <c r="Q39" s="533"/>
      <c r="R39" s="533"/>
      <c r="S39" s="533"/>
      <c r="T39" s="534"/>
      <c r="U39" s="522"/>
      <c r="V39" s="516"/>
      <c r="W39" s="516"/>
      <c r="X39" s="516"/>
      <c r="Y39" s="516"/>
      <c r="Z39" s="516"/>
      <c r="AA39" s="516"/>
      <c r="AB39" s="15"/>
      <c r="AC39" s="533"/>
      <c r="AD39" s="533"/>
      <c r="AE39" s="529" t="s">
        <v>106</v>
      </c>
      <c r="AF39" s="529" t="s">
        <v>107</v>
      </c>
      <c r="AG39" s="529"/>
      <c r="AH39" s="529"/>
      <c r="AI39" s="529"/>
      <c r="AJ39" s="530"/>
      <c r="BB39" s="182"/>
      <c r="BC39" s="113"/>
      <c r="BD39" s="246">
        <v>4</v>
      </c>
      <c r="BE39" s="241" t="s">
        <v>445</v>
      </c>
      <c r="BF39" s="241"/>
      <c r="BG39" s="241"/>
      <c r="BH39" s="241"/>
      <c r="BI39" s="241"/>
      <c r="BJ39" s="218"/>
      <c r="BK39" s="218"/>
      <c r="BL39" s="218"/>
      <c r="BM39" s="218"/>
      <c r="BN39" s="218"/>
      <c r="BO39" s="218"/>
      <c r="BP39" s="218"/>
      <c r="BQ39" s="218"/>
      <c r="BR39" s="218"/>
      <c r="BS39" s="218"/>
      <c r="BT39" s="98"/>
      <c r="BU39" s="242"/>
      <c r="BV39" s="241"/>
      <c r="BW39" s="241"/>
      <c r="BX39" s="241"/>
      <c r="BY39" s="241"/>
      <c r="BZ39" s="241"/>
      <c r="CA39" s="241"/>
      <c r="CB39" s="241"/>
      <c r="CC39" s="218"/>
      <c r="CD39" s="218"/>
      <c r="CE39" s="205" t="s">
        <v>446</v>
      </c>
      <c r="CF39" s="205" t="s">
        <v>447</v>
      </c>
      <c r="CG39" s="205"/>
      <c r="CH39" s="205"/>
      <c r="CI39" s="205"/>
      <c r="CJ39" s="247"/>
    </row>
    <row r="40" spans="1:88" ht="15.75" customHeight="1">
      <c r="A40" s="544"/>
      <c r="B40" s="428"/>
      <c r="C40" s="397"/>
      <c r="D40" s="377">
        <v>5</v>
      </c>
      <c r="E40" s="531" t="s">
        <v>448</v>
      </c>
      <c r="F40" s="532"/>
      <c r="G40" s="532"/>
      <c r="H40" s="532"/>
      <c r="I40" s="532"/>
      <c r="J40" s="533"/>
      <c r="K40" s="533"/>
      <c r="L40" s="533"/>
      <c r="M40" s="533"/>
      <c r="N40" s="533"/>
      <c r="O40" s="533"/>
      <c r="P40" s="533"/>
      <c r="Q40" s="533"/>
      <c r="R40" s="533"/>
      <c r="S40" s="533"/>
      <c r="T40" s="534"/>
      <c r="U40" s="522"/>
      <c r="V40" s="516"/>
      <c r="W40" s="516"/>
      <c r="X40" s="516"/>
      <c r="Y40" s="516"/>
      <c r="Z40" s="516"/>
      <c r="AA40" s="516"/>
      <c r="AB40" s="15"/>
      <c r="AC40" s="535" t="s">
        <v>557</v>
      </c>
      <c r="AD40" s="535"/>
      <c r="AE40" s="535"/>
      <c r="AF40" s="535"/>
      <c r="AG40" s="535"/>
      <c r="AH40" s="535"/>
      <c r="AI40" s="535"/>
      <c r="AJ40" s="536"/>
      <c r="BB40" s="182"/>
      <c r="BC40" s="113"/>
      <c r="BD40" s="246">
        <v>5</v>
      </c>
      <c r="BE40" s="241" t="s">
        <v>449</v>
      </c>
      <c r="BF40" s="241"/>
      <c r="BG40" s="241"/>
      <c r="BH40" s="241"/>
      <c r="BI40" s="241"/>
      <c r="BJ40" s="218"/>
      <c r="BK40" s="218"/>
      <c r="BL40" s="218"/>
      <c r="BM40" s="218"/>
      <c r="BN40" s="218"/>
      <c r="BO40" s="218"/>
      <c r="BP40" s="218"/>
      <c r="BQ40" s="218"/>
      <c r="BR40" s="218"/>
      <c r="BS40" s="218"/>
      <c r="BT40" s="98"/>
      <c r="BU40" s="242"/>
      <c r="BV40" s="241"/>
      <c r="BW40" s="241"/>
      <c r="BX40" s="241"/>
      <c r="BY40" s="241"/>
      <c r="BZ40" s="241"/>
      <c r="CA40" s="241"/>
      <c r="CB40" s="241"/>
      <c r="CC40" s="248" t="s">
        <v>450</v>
      </c>
      <c r="CD40" s="248"/>
      <c r="CE40" s="248"/>
      <c r="CF40" s="248"/>
      <c r="CG40" s="248"/>
      <c r="CH40" s="248"/>
      <c r="CI40" s="248"/>
      <c r="CJ40" s="249"/>
    </row>
    <row r="41" spans="1:88" ht="15.75" customHeight="1" thickBot="1">
      <c r="A41" s="544"/>
      <c r="B41" s="428"/>
      <c r="C41" s="397"/>
      <c r="D41" s="374">
        <v>6</v>
      </c>
      <c r="E41" s="539" t="s">
        <v>451</v>
      </c>
      <c r="F41" s="540"/>
      <c r="G41" s="540"/>
      <c r="H41" s="540"/>
      <c r="I41" s="540"/>
      <c r="J41" s="541"/>
      <c r="K41" s="542"/>
      <c r="L41" s="542"/>
      <c r="M41" s="542"/>
      <c r="N41" s="542"/>
      <c r="O41" s="542"/>
      <c r="P41" s="542"/>
      <c r="Q41" s="542"/>
      <c r="R41" s="542"/>
      <c r="S41" s="542"/>
      <c r="T41" s="543"/>
      <c r="U41" s="546"/>
      <c r="V41" s="547"/>
      <c r="W41" s="547"/>
      <c r="X41" s="547"/>
      <c r="Y41" s="547"/>
      <c r="Z41" s="547"/>
      <c r="AA41" s="547"/>
      <c r="AB41" s="250"/>
      <c r="AC41" s="537"/>
      <c r="AD41" s="537"/>
      <c r="AE41" s="537"/>
      <c r="AF41" s="537"/>
      <c r="AG41" s="537"/>
      <c r="AH41" s="537"/>
      <c r="AI41" s="537"/>
      <c r="AJ41" s="538"/>
      <c r="BB41" s="182"/>
      <c r="BC41" s="113"/>
      <c r="BD41" s="246">
        <v>6</v>
      </c>
      <c r="BE41" s="241" t="s">
        <v>452</v>
      </c>
      <c r="BF41" s="241"/>
      <c r="BG41" s="241"/>
      <c r="BH41" s="241"/>
      <c r="BI41" s="241"/>
      <c r="BJ41" s="218"/>
      <c r="BK41" s="218"/>
      <c r="BL41" s="218"/>
      <c r="BM41" s="218"/>
      <c r="BN41" s="218"/>
      <c r="BO41" s="218"/>
      <c r="BP41" s="218"/>
      <c r="BQ41" s="218"/>
      <c r="BR41" s="218"/>
      <c r="BS41" s="218"/>
      <c r="BT41" s="98"/>
      <c r="BU41" s="251"/>
      <c r="BV41" s="252"/>
      <c r="BW41" s="252"/>
      <c r="BX41" s="252"/>
      <c r="BY41" s="252"/>
      <c r="BZ41" s="252"/>
      <c r="CA41" s="252"/>
      <c r="CB41" s="252"/>
      <c r="CC41" s="253"/>
      <c r="CD41" s="253"/>
      <c r="CE41" s="253"/>
      <c r="CF41" s="253"/>
      <c r="CG41" s="253"/>
      <c r="CH41" s="253"/>
      <c r="CI41" s="253"/>
      <c r="CJ41" s="254"/>
    </row>
    <row r="42" spans="1:88" ht="24.75" customHeight="1">
      <c r="B42" s="428"/>
      <c r="C42" s="398"/>
      <c r="D42" s="559">
        <v>7</v>
      </c>
      <c r="E42" s="561" t="s">
        <v>453</v>
      </c>
      <c r="F42" s="562"/>
      <c r="G42" s="562"/>
      <c r="H42" s="562"/>
      <c r="I42" s="562"/>
      <c r="J42" s="375"/>
      <c r="K42" s="563" t="s">
        <v>454</v>
      </c>
      <c r="L42" s="564"/>
      <c r="M42" s="564"/>
      <c r="N42" s="564"/>
      <c r="O42" s="564"/>
      <c r="P42" s="564"/>
      <c r="Q42" s="564"/>
      <c r="R42" s="564"/>
      <c r="S42" s="564"/>
      <c r="T42" s="564"/>
      <c r="U42" s="565" t="s">
        <v>455</v>
      </c>
      <c r="V42" s="566"/>
      <c r="W42" s="566"/>
      <c r="X42" s="566"/>
      <c r="Y42" s="566"/>
      <c r="Z42" s="566"/>
      <c r="AA42" s="566"/>
      <c r="AB42" s="566"/>
      <c r="AC42" s="566"/>
      <c r="AD42" s="566"/>
      <c r="AE42" s="566"/>
      <c r="AF42" s="566"/>
      <c r="AG42" s="566"/>
      <c r="AH42" s="566"/>
      <c r="AI42" s="566"/>
      <c r="AJ42" s="567"/>
      <c r="BB42" s="182"/>
      <c r="BC42" s="113"/>
      <c r="BD42" s="240">
        <v>7</v>
      </c>
      <c r="BE42" s="241" t="s">
        <v>456</v>
      </c>
      <c r="BF42" s="241"/>
      <c r="BG42" s="241"/>
      <c r="BH42" s="241"/>
      <c r="BI42" s="241"/>
      <c r="BJ42" s="255" t="b">
        <v>0</v>
      </c>
      <c r="BK42" s="241" t="s">
        <v>457</v>
      </c>
      <c r="BL42" s="204"/>
      <c r="BM42" s="204"/>
      <c r="BN42" s="204"/>
      <c r="BO42" s="204"/>
      <c r="BP42" s="204"/>
      <c r="BQ42" s="204"/>
      <c r="BR42" s="204"/>
      <c r="BS42" s="204"/>
      <c r="BT42" s="204"/>
      <c r="BU42" s="256" t="s">
        <v>458</v>
      </c>
      <c r="BV42" s="257"/>
      <c r="BW42" s="257"/>
      <c r="BX42" s="257"/>
      <c r="BY42" s="257"/>
      <c r="BZ42" s="257"/>
      <c r="CA42" s="257"/>
      <c r="CB42" s="257"/>
      <c r="CC42" s="257"/>
      <c r="CD42" s="257"/>
      <c r="CE42" s="257"/>
      <c r="CF42" s="257"/>
      <c r="CG42" s="257"/>
      <c r="CH42" s="257"/>
      <c r="CI42" s="257"/>
      <c r="CJ42" s="258"/>
    </row>
    <row r="43" spans="1:88" ht="24.75" customHeight="1">
      <c r="B43" s="428"/>
      <c r="C43" s="398"/>
      <c r="D43" s="560"/>
      <c r="E43" s="516"/>
      <c r="F43" s="516"/>
      <c r="G43" s="516"/>
      <c r="H43" s="516"/>
      <c r="I43" s="516"/>
      <c r="J43" s="17"/>
      <c r="K43" s="570" t="s">
        <v>459</v>
      </c>
      <c r="L43" s="571"/>
      <c r="M43" s="571"/>
      <c r="N43" s="571"/>
      <c r="O43" s="571"/>
      <c r="P43" s="571"/>
      <c r="Q43" s="571"/>
      <c r="R43" s="571"/>
      <c r="S43" s="571"/>
      <c r="T43" s="571"/>
      <c r="U43" s="568"/>
      <c r="V43" s="568"/>
      <c r="W43" s="568"/>
      <c r="X43" s="568"/>
      <c r="Y43" s="568"/>
      <c r="Z43" s="568"/>
      <c r="AA43" s="568"/>
      <c r="AB43" s="568"/>
      <c r="AC43" s="568"/>
      <c r="AD43" s="568"/>
      <c r="AE43" s="568"/>
      <c r="AF43" s="568"/>
      <c r="AG43" s="568"/>
      <c r="AH43" s="568"/>
      <c r="AI43" s="568"/>
      <c r="AJ43" s="569"/>
      <c r="BB43" s="182"/>
      <c r="BC43" s="113"/>
      <c r="BD43" s="240"/>
      <c r="BE43" s="241"/>
      <c r="BF43" s="241"/>
      <c r="BG43" s="241"/>
      <c r="BH43" s="241"/>
      <c r="BI43" s="241"/>
      <c r="BJ43" s="259" t="b">
        <v>0</v>
      </c>
      <c r="BK43" s="241" t="s">
        <v>460</v>
      </c>
      <c r="BL43" s="204"/>
      <c r="BM43" s="204"/>
      <c r="BN43" s="204"/>
      <c r="BO43" s="204"/>
      <c r="BP43" s="204"/>
      <c r="BQ43" s="204"/>
      <c r="BR43" s="204"/>
      <c r="BS43" s="204"/>
      <c r="BT43" s="204"/>
      <c r="BU43" s="241"/>
      <c r="BV43" s="241"/>
      <c r="BW43" s="241"/>
      <c r="BX43" s="241"/>
      <c r="BY43" s="241"/>
      <c r="BZ43" s="241"/>
      <c r="CA43" s="241"/>
      <c r="CB43" s="241"/>
      <c r="CC43" s="241"/>
      <c r="CD43" s="241"/>
      <c r="CE43" s="241"/>
      <c r="CF43" s="241"/>
      <c r="CG43" s="241"/>
      <c r="CH43" s="241"/>
      <c r="CI43" s="241"/>
      <c r="CJ43" s="260"/>
    </row>
    <row r="44" spans="1:88">
      <c r="A44" s="226"/>
      <c r="B44" s="428"/>
      <c r="C44" s="398"/>
      <c r="D44" s="378">
        <v>8</v>
      </c>
      <c r="E44" s="531" t="s">
        <v>461</v>
      </c>
      <c r="F44" s="532"/>
      <c r="G44" s="532"/>
      <c r="H44" s="532"/>
      <c r="I44" s="532"/>
      <c r="J44" s="533"/>
      <c r="K44" s="533"/>
      <c r="L44" s="533"/>
      <c r="M44" s="533"/>
      <c r="N44" s="533"/>
      <c r="O44" s="533"/>
      <c r="P44" s="533"/>
      <c r="Q44" s="533"/>
      <c r="R44" s="533"/>
      <c r="S44" s="533"/>
      <c r="T44" s="533"/>
      <c r="U44" s="533"/>
      <c r="V44" s="533"/>
      <c r="W44" s="533"/>
      <c r="X44" s="533"/>
      <c r="Y44" s="533"/>
      <c r="Z44" s="533"/>
      <c r="AA44" s="533"/>
      <c r="AB44" s="533"/>
      <c r="AC44" s="533"/>
      <c r="AD44" s="533"/>
      <c r="AE44" s="533"/>
      <c r="AF44" s="533"/>
      <c r="AG44" s="533"/>
      <c r="AH44" s="533"/>
      <c r="AI44" s="533"/>
      <c r="AJ44" s="572"/>
      <c r="BB44" s="182"/>
      <c r="BC44" s="113"/>
      <c r="BD44" s="246">
        <v>8</v>
      </c>
      <c r="BE44" s="241" t="s">
        <v>462</v>
      </c>
      <c r="BF44" s="241"/>
      <c r="BG44" s="241"/>
      <c r="BH44" s="241"/>
      <c r="BI44" s="241"/>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61"/>
    </row>
    <row r="45" spans="1:88" ht="20.25" customHeight="1">
      <c r="A45" s="170"/>
      <c r="B45" s="428"/>
      <c r="C45" s="398"/>
      <c r="D45" s="550" t="s">
        <v>463</v>
      </c>
      <c r="E45" s="551"/>
      <c r="F45" s="551"/>
      <c r="G45" s="551"/>
      <c r="H45" s="551"/>
      <c r="I45" s="551"/>
      <c r="J45" s="551"/>
      <c r="K45" s="551"/>
      <c r="L45" s="551"/>
      <c r="M45" s="551"/>
      <c r="N45" s="551"/>
      <c r="O45" s="551"/>
      <c r="P45" s="551"/>
      <c r="Q45" s="551"/>
      <c r="R45" s="551"/>
      <c r="S45" s="551"/>
      <c r="T45" s="551"/>
      <c r="U45" s="551"/>
      <c r="V45" s="551"/>
      <c r="W45" s="551"/>
      <c r="X45" s="551"/>
      <c r="Y45" s="551"/>
      <c r="Z45" s="551"/>
      <c r="AA45" s="551"/>
      <c r="AB45" s="551"/>
      <c r="AC45" s="551"/>
      <c r="AD45" s="551"/>
      <c r="AE45" s="551"/>
      <c r="AF45" s="551"/>
      <c r="AG45" s="551"/>
      <c r="AH45" s="551"/>
      <c r="AI45" s="551"/>
      <c r="AJ45" s="552"/>
      <c r="AL45" s="172"/>
      <c r="BB45" s="182"/>
      <c r="BC45" s="113"/>
      <c r="BD45" s="262" t="s">
        <v>464</v>
      </c>
      <c r="BE45" s="263"/>
      <c r="BF45" s="263"/>
      <c r="BG45" s="263"/>
      <c r="BH45" s="263"/>
      <c r="BI45" s="263"/>
      <c r="BJ45" s="263"/>
      <c r="BK45" s="263"/>
      <c r="BL45" s="263"/>
      <c r="BM45" s="263"/>
      <c r="BN45" s="263"/>
      <c r="BO45" s="263"/>
      <c r="BP45" s="263"/>
      <c r="BQ45" s="263"/>
      <c r="BR45" s="263"/>
      <c r="BS45" s="263"/>
      <c r="BT45" s="263"/>
      <c r="BU45" s="263"/>
      <c r="BV45" s="263"/>
      <c r="BW45" s="263"/>
      <c r="BX45" s="263"/>
      <c r="BY45" s="263"/>
      <c r="BZ45" s="263"/>
      <c r="CA45" s="263"/>
      <c r="CB45" s="263"/>
      <c r="CC45" s="263"/>
      <c r="CD45" s="263"/>
      <c r="CE45" s="263"/>
      <c r="CF45" s="263"/>
      <c r="CG45" s="264"/>
      <c r="CH45" s="264"/>
      <c r="CI45" s="264"/>
      <c r="CJ45" s="265"/>
    </row>
    <row r="46" spans="1:88" ht="31.5" customHeight="1" thickBot="1">
      <c r="B46" s="511"/>
      <c r="C46" s="399"/>
      <c r="D46" s="553" t="s">
        <v>465</v>
      </c>
      <c r="E46" s="554"/>
      <c r="F46" s="554"/>
      <c r="G46" s="554"/>
      <c r="H46" s="554"/>
      <c r="I46" s="554"/>
      <c r="J46" s="554"/>
      <c r="K46" s="554"/>
      <c r="L46" s="554"/>
      <c r="M46" s="554"/>
      <c r="N46" s="554"/>
      <c r="O46" s="554"/>
      <c r="P46" s="554"/>
      <c r="Q46" s="554"/>
      <c r="R46" s="554"/>
      <c r="S46" s="554"/>
      <c r="T46" s="554"/>
      <c r="U46" s="554"/>
      <c r="V46" s="554"/>
      <c r="W46" s="554"/>
      <c r="X46" s="554"/>
      <c r="Y46" s="554"/>
      <c r="Z46" s="554"/>
      <c r="AA46" s="554"/>
      <c r="AB46" s="554"/>
      <c r="AC46" s="554"/>
      <c r="AD46" s="554"/>
      <c r="AE46" s="554"/>
      <c r="AF46" s="554"/>
      <c r="AG46" s="554"/>
      <c r="AH46" s="554"/>
      <c r="AI46" s="554"/>
      <c r="AJ46" s="555"/>
      <c r="BB46" s="221"/>
      <c r="BC46" s="222"/>
      <c r="BD46" s="266" t="s">
        <v>466</v>
      </c>
      <c r="BE46" s="267"/>
      <c r="BF46" s="267"/>
      <c r="BG46" s="267"/>
      <c r="BH46" s="267"/>
      <c r="BI46" s="267"/>
      <c r="BJ46" s="267"/>
      <c r="BK46" s="267"/>
      <c r="BL46" s="267"/>
      <c r="BM46" s="267"/>
      <c r="BN46" s="267"/>
      <c r="BO46" s="267"/>
      <c r="BP46" s="267"/>
      <c r="BQ46" s="267"/>
      <c r="BR46" s="267"/>
      <c r="BS46" s="267"/>
      <c r="BT46" s="267"/>
      <c r="BU46" s="267"/>
      <c r="BV46" s="267"/>
      <c r="BW46" s="267"/>
      <c r="BX46" s="267"/>
      <c r="BY46" s="267"/>
      <c r="BZ46" s="267"/>
      <c r="CA46" s="267"/>
      <c r="CB46" s="267"/>
      <c r="CC46" s="267"/>
      <c r="CD46" s="267"/>
      <c r="CE46" s="267"/>
      <c r="CF46" s="267"/>
      <c r="CG46" s="267"/>
      <c r="CH46" s="267"/>
      <c r="CI46" s="267"/>
      <c r="CJ46" s="268"/>
    </row>
    <row r="47" spans="1:88" ht="14.25" customHeight="1" thickTop="1">
      <c r="A47" s="269"/>
      <c r="B47" s="427" t="s">
        <v>108</v>
      </c>
      <c r="C47" s="431" t="s">
        <v>467</v>
      </c>
      <c r="D47" s="556" t="s">
        <v>468</v>
      </c>
      <c r="E47" s="556"/>
      <c r="F47" s="556"/>
      <c r="G47" s="556"/>
      <c r="H47" s="556"/>
      <c r="I47" s="556"/>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7"/>
      <c r="AL47" s="558"/>
      <c r="BB47" s="270" t="s">
        <v>469</v>
      </c>
      <c r="BC47" s="94" t="s">
        <v>470</v>
      </c>
      <c r="BD47" s="271" t="s">
        <v>471</v>
      </c>
      <c r="BE47" s="271"/>
      <c r="BF47" s="271"/>
      <c r="BG47" s="271"/>
      <c r="BH47" s="271"/>
      <c r="BI47" s="271"/>
      <c r="BJ47" s="271"/>
      <c r="BK47" s="271"/>
      <c r="BL47" s="271"/>
      <c r="BM47" s="271"/>
      <c r="BN47" s="271"/>
      <c r="BO47" s="271"/>
      <c r="BP47" s="271"/>
      <c r="BQ47" s="271"/>
      <c r="BR47" s="271"/>
      <c r="BS47" s="271"/>
      <c r="BT47" s="271"/>
      <c r="BU47" s="271"/>
      <c r="BV47" s="271"/>
      <c r="BW47" s="271"/>
      <c r="BX47" s="271"/>
      <c r="BY47" s="271"/>
      <c r="BZ47" s="271"/>
      <c r="CA47" s="271"/>
      <c r="CB47" s="271"/>
      <c r="CC47" s="271"/>
      <c r="CD47" s="271"/>
      <c r="CE47" s="271"/>
      <c r="CF47" s="271"/>
      <c r="CG47" s="271"/>
      <c r="CH47" s="271"/>
      <c r="CI47" s="271"/>
      <c r="CJ47" s="271"/>
    </row>
    <row r="48" spans="1:88" ht="54" customHeight="1">
      <c r="A48" s="576"/>
      <c r="B48" s="428"/>
      <c r="C48" s="398"/>
      <c r="D48" s="577" t="s">
        <v>472</v>
      </c>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8"/>
      <c r="AK48" s="272"/>
      <c r="AL48" s="558"/>
      <c r="AQ48" s="18"/>
      <c r="BB48" s="270"/>
      <c r="BC48" s="94"/>
      <c r="BD48" s="273" t="s">
        <v>473</v>
      </c>
      <c r="BE48" s="274"/>
      <c r="BF48" s="274"/>
      <c r="BG48" s="274"/>
      <c r="BH48" s="274"/>
      <c r="BI48" s="274"/>
      <c r="BJ48" s="274"/>
      <c r="BK48" s="274"/>
      <c r="BL48" s="274"/>
      <c r="BM48" s="274"/>
      <c r="BN48" s="274"/>
      <c r="BO48" s="274"/>
      <c r="BP48" s="274"/>
      <c r="BQ48" s="274"/>
      <c r="BR48" s="274"/>
      <c r="BS48" s="274"/>
      <c r="BT48" s="274"/>
      <c r="BU48" s="274"/>
      <c r="BV48" s="274"/>
      <c r="BW48" s="274"/>
      <c r="BX48" s="274"/>
      <c r="BY48" s="274"/>
      <c r="BZ48" s="274"/>
      <c r="CA48" s="274"/>
      <c r="CB48" s="274"/>
      <c r="CC48" s="274"/>
      <c r="CD48" s="274"/>
      <c r="CE48" s="274"/>
      <c r="CF48" s="274"/>
      <c r="CG48" s="274"/>
      <c r="CH48" s="274"/>
      <c r="CI48" s="274"/>
      <c r="CJ48" s="275"/>
    </row>
    <row r="49" spans="1:88" ht="54" customHeight="1">
      <c r="A49" s="576"/>
      <c r="B49" s="428"/>
      <c r="C49" s="398"/>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8"/>
      <c r="AL49" s="558"/>
      <c r="BB49" s="270"/>
      <c r="BC49" s="94"/>
      <c r="BD49" s="273"/>
      <c r="BE49" s="274"/>
      <c r="BF49" s="274"/>
      <c r="BG49" s="274"/>
      <c r="BH49" s="274"/>
      <c r="BI49" s="274"/>
      <c r="BJ49" s="274"/>
      <c r="BK49" s="274"/>
      <c r="BL49" s="274"/>
      <c r="BM49" s="274"/>
      <c r="BN49" s="274"/>
      <c r="BO49" s="274"/>
      <c r="BP49" s="274"/>
      <c r="BQ49" s="274"/>
      <c r="BR49" s="274"/>
      <c r="BS49" s="274"/>
      <c r="BT49" s="274"/>
      <c r="BU49" s="274"/>
      <c r="BV49" s="274"/>
      <c r="BW49" s="274"/>
      <c r="BX49" s="274"/>
      <c r="BY49" s="274"/>
      <c r="BZ49" s="274"/>
      <c r="CA49" s="274"/>
      <c r="CB49" s="274"/>
      <c r="CC49" s="274"/>
      <c r="CD49" s="274"/>
      <c r="CE49" s="274"/>
      <c r="CF49" s="274"/>
      <c r="CG49" s="274"/>
      <c r="CH49" s="274"/>
      <c r="CI49" s="274"/>
      <c r="CJ49" s="275"/>
    </row>
    <row r="50" spans="1:88" ht="54" customHeight="1">
      <c r="A50" s="576"/>
      <c r="B50" s="428"/>
      <c r="C50" s="398"/>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8"/>
      <c r="AL50" s="558"/>
      <c r="BB50" s="270"/>
      <c r="BC50" s="94"/>
      <c r="BD50" s="273"/>
      <c r="BE50" s="274"/>
      <c r="BF50" s="274"/>
      <c r="BG50" s="274"/>
      <c r="BH50" s="274"/>
      <c r="BI50" s="274"/>
      <c r="BJ50" s="274"/>
      <c r="BK50" s="274"/>
      <c r="BL50" s="274"/>
      <c r="BM50" s="274"/>
      <c r="BN50" s="274"/>
      <c r="BO50" s="274"/>
      <c r="BP50" s="274"/>
      <c r="BQ50" s="274"/>
      <c r="BR50" s="274"/>
      <c r="BS50" s="274"/>
      <c r="BT50" s="274"/>
      <c r="BU50" s="274"/>
      <c r="BV50" s="274"/>
      <c r="BW50" s="274"/>
      <c r="BX50" s="274"/>
      <c r="BY50" s="274"/>
      <c r="BZ50" s="274"/>
      <c r="CA50" s="274"/>
      <c r="CB50" s="274"/>
      <c r="CC50" s="274"/>
      <c r="CD50" s="274"/>
      <c r="CE50" s="274"/>
      <c r="CF50" s="274"/>
      <c r="CG50" s="274"/>
      <c r="CH50" s="274"/>
      <c r="CI50" s="274"/>
      <c r="CJ50" s="275"/>
    </row>
    <row r="51" spans="1:88" ht="206.25" customHeight="1">
      <c r="A51" s="576"/>
      <c r="B51" s="428"/>
      <c r="C51" s="398"/>
      <c r="D51" s="579" t="str">
        <f>IF(AO3="","",AO3)</f>
        <v/>
      </c>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80"/>
      <c r="AL51" s="558"/>
      <c r="BB51" s="270"/>
      <c r="BC51" s="94"/>
      <c r="BD51" s="276"/>
      <c r="BE51" s="277"/>
      <c r="BF51" s="277"/>
      <c r="BG51" s="277"/>
      <c r="BH51" s="277"/>
      <c r="BI51" s="277"/>
      <c r="BJ51" s="277"/>
      <c r="BK51" s="277"/>
      <c r="BL51" s="277"/>
      <c r="BM51" s="277"/>
      <c r="BN51" s="277"/>
      <c r="BO51" s="277"/>
      <c r="BP51" s="277"/>
      <c r="BQ51" s="277"/>
      <c r="BR51" s="277"/>
      <c r="BS51" s="277"/>
      <c r="BT51" s="277"/>
      <c r="BU51" s="277"/>
      <c r="BV51" s="277"/>
      <c r="BW51" s="277"/>
      <c r="BX51" s="277"/>
      <c r="BY51" s="277"/>
      <c r="BZ51" s="277"/>
      <c r="CA51" s="277"/>
      <c r="CB51" s="277"/>
      <c r="CC51" s="277"/>
      <c r="CD51" s="277"/>
      <c r="CE51" s="277"/>
      <c r="CF51" s="277"/>
      <c r="CG51" s="277"/>
      <c r="CH51" s="277"/>
      <c r="CI51" s="277"/>
      <c r="CJ51" s="278"/>
    </row>
    <row r="52" spans="1:88" ht="206.25" customHeight="1">
      <c r="A52" s="576"/>
      <c r="B52" s="428"/>
      <c r="C52" s="398"/>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80"/>
      <c r="AL52" s="558"/>
      <c r="BB52" s="270"/>
      <c r="BC52" s="94"/>
      <c r="BD52" s="276"/>
      <c r="BE52" s="277"/>
      <c r="BF52" s="277"/>
      <c r="BG52" s="277"/>
      <c r="BH52" s="277"/>
      <c r="BI52" s="277"/>
      <c r="BJ52" s="277"/>
      <c r="BK52" s="277"/>
      <c r="BL52" s="277"/>
      <c r="BM52" s="277"/>
      <c r="BN52" s="277"/>
      <c r="BO52" s="277"/>
      <c r="BP52" s="277"/>
      <c r="BQ52" s="277"/>
      <c r="BR52" s="277"/>
      <c r="BS52" s="277"/>
      <c r="BT52" s="277"/>
      <c r="BU52" s="277"/>
      <c r="BV52" s="277"/>
      <c r="BW52" s="277"/>
      <c r="BX52" s="277"/>
      <c r="BY52" s="277"/>
      <c r="BZ52" s="277"/>
      <c r="CA52" s="277"/>
      <c r="CB52" s="277"/>
      <c r="CC52" s="277"/>
      <c r="CD52" s="277"/>
      <c r="CE52" s="277"/>
      <c r="CF52" s="277"/>
      <c r="CG52" s="277"/>
      <c r="CH52" s="277"/>
      <c r="CI52" s="277"/>
      <c r="CJ52" s="278"/>
    </row>
    <row r="53" spans="1:88" ht="206.25" customHeight="1" thickBot="1">
      <c r="A53" s="576"/>
      <c r="B53" s="511"/>
      <c r="C53" s="399"/>
      <c r="D53" s="581"/>
      <c r="E53" s="581"/>
      <c r="F53" s="581"/>
      <c r="G53" s="581"/>
      <c r="H53" s="581"/>
      <c r="I53" s="581"/>
      <c r="J53" s="581"/>
      <c r="K53" s="581"/>
      <c r="L53" s="581"/>
      <c r="M53" s="581"/>
      <c r="N53" s="581"/>
      <c r="O53" s="581"/>
      <c r="P53" s="581"/>
      <c r="Q53" s="581"/>
      <c r="R53" s="581"/>
      <c r="S53" s="581"/>
      <c r="T53" s="581"/>
      <c r="U53" s="581"/>
      <c r="V53" s="581"/>
      <c r="W53" s="581"/>
      <c r="X53" s="581"/>
      <c r="Y53" s="581"/>
      <c r="Z53" s="581"/>
      <c r="AA53" s="581"/>
      <c r="AB53" s="581"/>
      <c r="AC53" s="581"/>
      <c r="AD53" s="581"/>
      <c r="AE53" s="581"/>
      <c r="AF53" s="581"/>
      <c r="AG53" s="581"/>
      <c r="AH53" s="581"/>
      <c r="AI53" s="581"/>
      <c r="AJ53" s="582"/>
      <c r="AL53" s="558"/>
      <c r="BB53" s="279"/>
      <c r="BC53" s="280"/>
      <c r="BD53" s="281"/>
      <c r="BE53" s="282"/>
      <c r="BF53" s="282"/>
      <c r="BG53" s="282"/>
      <c r="BH53" s="282"/>
      <c r="BI53" s="282"/>
      <c r="BJ53" s="282"/>
      <c r="BK53" s="282"/>
      <c r="BL53" s="282"/>
      <c r="BM53" s="282"/>
      <c r="BN53" s="282"/>
      <c r="BO53" s="282"/>
      <c r="BP53" s="282"/>
      <c r="BQ53" s="282"/>
      <c r="BR53" s="282"/>
      <c r="BS53" s="282"/>
      <c r="BT53" s="282"/>
      <c r="BU53" s="282"/>
      <c r="BV53" s="282"/>
      <c r="BW53" s="282"/>
      <c r="BX53" s="282"/>
      <c r="BY53" s="282"/>
      <c r="BZ53" s="282"/>
      <c r="CA53" s="282"/>
      <c r="CB53" s="282"/>
      <c r="CC53" s="282"/>
      <c r="CD53" s="282"/>
      <c r="CE53" s="282"/>
      <c r="CF53" s="282"/>
      <c r="CG53" s="282"/>
      <c r="CH53" s="282"/>
      <c r="CI53" s="282"/>
      <c r="CJ53" s="283"/>
    </row>
    <row r="54" spans="1:88" ht="12" customHeight="1">
      <c r="B54" s="583" t="s">
        <v>474</v>
      </c>
      <c r="C54" s="584"/>
      <c r="D54" s="584"/>
      <c r="E54" s="584"/>
      <c r="F54" s="584"/>
      <c r="G54" s="584"/>
      <c r="H54" s="584"/>
      <c r="I54" s="584"/>
      <c r="J54" s="584"/>
      <c r="K54" s="584"/>
      <c r="L54" s="584"/>
      <c r="M54" s="584"/>
      <c r="N54" s="584"/>
      <c r="O54" s="584"/>
      <c r="P54" s="584"/>
      <c r="Q54" s="584"/>
      <c r="R54" s="584"/>
      <c r="S54" s="584"/>
      <c r="T54" s="584"/>
      <c r="U54" s="584"/>
      <c r="V54" s="584"/>
      <c r="W54" s="584"/>
      <c r="X54" s="584"/>
      <c r="Y54" s="584"/>
      <c r="Z54" s="584"/>
      <c r="AA54" s="584"/>
      <c r="AB54" s="584"/>
      <c r="AC54" s="584"/>
      <c r="AD54" s="584"/>
      <c r="AE54" s="584"/>
      <c r="AF54" s="584"/>
      <c r="AG54" s="584"/>
      <c r="AH54" s="584"/>
      <c r="AI54" s="584"/>
      <c r="AJ54" s="585"/>
      <c r="BB54" s="284" t="s">
        <v>475</v>
      </c>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84"/>
      <c r="CE54" s="284"/>
      <c r="CF54" s="284"/>
      <c r="CG54" s="284"/>
      <c r="CH54" s="284"/>
      <c r="CI54" s="284"/>
      <c r="CJ54" s="284"/>
    </row>
    <row r="55" spans="1:88" ht="19.5" customHeight="1">
      <c r="B55" s="285">
        <v>1</v>
      </c>
      <c r="C55" s="575" t="s">
        <v>476</v>
      </c>
      <c r="D55" s="573"/>
      <c r="E55" s="573"/>
      <c r="F55" s="573"/>
      <c r="G55" s="573"/>
      <c r="H55" s="573"/>
      <c r="I55" s="573"/>
      <c r="J55" s="573"/>
      <c r="K55" s="573"/>
      <c r="L55" s="573"/>
      <c r="M55" s="573"/>
      <c r="N55" s="573"/>
      <c r="O55" s="573"/>
      <c r="P55" s="573"/>
      <c r="Q55" s="573"/>
      <c r="R55" s="573"/>
      <c r="S55" s="573"/>
      <c r="T55" s="573"/>
      <c r="U55" s="573"/>
      <c r="V55" s="573"/>
      <c r="W55" s="573"/>
      <c r="X55" s="573"/>
      <c r="Y55" s="573"/>
      <c r="Z55" s="573"/>
      <c r="AA55" s="573"/>
      <c r="AB55" s="573"/>
      <c r="AC55" s="573"/>
      <c r="AD55" s="573"/>
      <c r="AE55" s="573"/>
      <c r="AF55" s="573"/>
      <c r="AG55" s="573"/>
      <c r="AH55" s="573"/>
      <c r="AI55" s="573"/>
      <c r="AJ55" s="574"/>
      <c r="AQ55" s="19"/>
      <c r="AR55" s="286"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87">
        <v>1</v>
      </c>
      <c r="BC55" s="288" t="s">
        <v>477</v>
      </c>
      <c r="BD55" s="288"/>
      <c r="BE55" s="288"/>
      <c r="BF55" s="288"/>
      <c r="BG55" s="288"/>
      <c r="BH55" s="288"/>
      <c r="BI55" s="288"/>
      <c r="BJ55" s="288"/>
      <c r="BK55" s="288"/>
      <c r="BL55" s="288"/>
      <c r="BM55" s="288"/>
      <c r="BN55" s="288"/>
      <c r="BO55" s="288"/>
      <c r="BP55" s="288"/>
      <c r="BQ55" s="288"/>
      <c r="BR55" s="288"/>
      <c r="BS55" s="288"/>
      <c r="BT55" s="288"/>
      <c r="BU55" s="288"/>
      <c r="BV55" s="288"/>
      <c r="BW55" s="288"/>
      <c r="BX55" s="288"/>
      <c r="BY55" s="288"/>
      <c r="BZ55" s="288"/>
      <c r="CA55" s="288"/>
      <c r="CB55" s="288"/>
      <c r="CC55" s="288"/>
      <c r="CD55" s="288"/>
      <c r="CE55" s="288"/>
      <c r="CF55" s="288"/>
      <c r="CG55" s="288"/>
      <c r="CH55" s="288"/>
      <c r="CI55" s="288"/>
      <c r="CJ55" s="288"/>
    </row>
    <row r="56" spans="1:88" ht="11.1" customHeight="1">
      <c r="B56" s="285">
        <v>2</v>
      </c>
      <c r="C56" s="573" t="s">
        <v>478</v>
      </c>
      <c r="D56" s="573"/>
      <c r="E56" s="573"/>
      <c r="F56" s="573"/>
      <c r="G56" s="573"/>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4"/>
      <c r="AQ56" s="19"/>
      <c r="AR56" s="286" t="str">
        <f t="shared" ref="AR56:AR77" si="0">C56</f>
        <v>如未附報價單，以SGS定價為主。If no quotation is attached, the SGS pricing shall prevail.</v>
      </c>
      <c r="BB56" s="287">
        <v>2</v>
      </c>
      <c r="BC56" s="288" t="s">
        <v>479</v>
      </c>
      <c r="BD56" s="288"/>
      <c r="BE56" s="288"/>
      <c r="BF56" s="288"/>
      <c r="BG56" s="288"/>
      <c r="BH56" s="288"/>
      <c r="BI56" s="288"/>
      <c r="BJ56" s="288"/>
      <c r="BK56" s="288"/>
      <c r="BL56" s="288"/>
      <c r="BM56" s="288"/>
      <c r="BN56" s="288"/>
      <c r="BO56" s="288"/>
      <c r="BP56" s="288"/>
      <c r="BQ56" s="288"/>
      <c r="BR56" s="288"/>
      <c r="BS56" s="288"/>
      <c r="BT56" s="288"/>
      <c r="BU56" s="288"/>
      <c r="BV56" s="288"/>
      <c r="BW56" s="288"/>
      <c r="BX56" s="288"/>
      <c r="BY56" s="288"/>
      <c r="BZ56" s="288"/>
      <c r="CA56" s="288"/>
      <c r="CB56" s="288"/>
      <c r="CC56" s="288"/>
      <c r="CD56" s="288"/>
      <c r="CE56" s="288"/>
      <c r="CF56" s="288"/>
      <c r="CG56" s="288"/>
      <c r="CH56" s="288"/>
      <c r="CI56" s="288"/>
      <c r="CJ56" s="288"/>
    </row>
    <row r="57" spans="1:88" ht="19.5" customHeight="1">
      <c r="B57" s="285">
        <v>3</v>
      </c>
      <c r="C57" s="573" t="s">
        <v>480</v>
      </c>
      <c r="D57" s="573"/>
      <c r="E57" s="573"/>
      <c r="F57" s="573"/>
      <c r="G57" s="573"/>
      <c r="H57" s="573"/>
      <c r="I57" s="573"/>
      <c r="J57" s="573"/>
      <c r="K57" s="573"/>
      <c r="L57" s="573"/>
      <c r="M57" s="573"/>
      <c r="N57" s="573"/>
      <c r="O57" s="573"/>
      <c r="P57" s="573"/>
      <c r="Q57" s="573"/>
      <c r="R57" s="573"/>
      <c r="S57" s="573"/>
      <c r="T57" s="573"/>
      <c r="U57" s="573"/>
      <c r="V57" s="573"/>
      <c r="W57" s="573"/>
      <c r="X57" s="573"/>
      <c r="Y57" s="573"/>
      <c r="Z57" s="573"/>
      <c r="AA57" s="573"/>
      <c r="AB57" s="573"/>
      <c r="AC57" s="573"/>
      <c r="AD57" s="573"/>
      <c r="AE57" s="573"/>
      <c r="AF57" s="573"/>
      <c r="AG57" s="573"/>
      <c r="AH57" s="573"/>
      <c r="AI57" s="573"/>
      <c r="AJ57" s="574"/>
      <c r="AQ57" s="19"/>
      <c r="AR57" s="286"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87">
        <v>3</v>
      </c>
      <c r="BC57" s="288" t="s">
        <v>481</v>
      </c>
      <c r="BD57" s="288"/>
      <c r="BE57" s="288"/>
      <c r="BF57" s="288"/>
      <c r="BG57" s="288"/>
      <c r="BH57" s="288"/>
      <c r="BI57" s="288"/>
      <c r="BJ57" s="288"/>
      <c r="BK57" s="288"/>
      <c r="BL57" s="288"/>
      <c r="BM57" s="288"/>
      <c r="BN57" s="288"/>
      <c r="BO57" s="288"/>
      <c r="BP57" s="288"/>
      <c r="BQ57" s="288"/>
      <c r="BR57" s="288"/>
      <c r="BS57" s="288"/>
      <c r="BT57" s="288"/>
      <c r="BU57" s="288"/>
      <c r="BV57" s="288"/>
      <c r="BW57" s="288"/>
      <c r="BX57" s="288"/>
      <c r="BY57" s="288"/>
      <c r="BZ57" s="288"/>
      <c r="CA57" s="288"/>
      <c r="CB57" s="288"/>
      <c r="CC57" s="288"/>
      <c r="CD57" s="288"/>
      <c r="CE57" s="288"/>
      <c r="CF57" s="288"/>
      <c r="CG57" s="288"/>
      <c r="CH57" s="288"/>
      <c r="CI57" s="288"/>
      <c r="CJ57" s="288"/>
    </row>
    <row r="58" spans="1:88" ht="12.75" customHeight="1">
      <c r="B58" s="285">
        <v>4</v>
      </c>
      <c r="C58" s="573" t="s">
        <v>482</v>
      </c>
      <c r="D58" s="573"/>
      <c r="E58" s="573"/>
      <c r="F58" s="573"/>
      <c r="G58" s="573"/>
      <c r="H58" s="573"/>
      <c r="I58" s="573"/>
      <c r="J58" s="573"/>
      <c r="K58" s="573"/>
      <c r="L58" s="573"/>
      <c r="M58" s="573"/>
      <c r="N58" s="573"/>
      <c r="O58" s="573"/>
      <c r="P58" s="573"/>
      <c r="Q58" s="573"/>
      <c r="R58" s="573"/>
      <c r="S58" s="573"/>
      <c r="T58" s="573"/>
      <c r="U58" s="573"/>
      <c r="V58" s="573"/>
      <c r="W58" s="573"/>
      <c r="X58" s="573"/>
      <c r="Y58" s="573"/>
      <c r="Z58" s="573"/>
      <c r="AA58" s="573"/>
      <c r="AB58" s="573"/>
      <c r="AC58" s="573"/>
      <c r="AD58" s="573"/>
      <c r="AE58" s="573"/>
      <c r="AF58" s="573"/>
      <c r="AG58" s="573"/>
      <c r="AH58" s="573"/>
      <c r="AI58" s="573"/>
      <c r="AJ58" s="574"/>
      <c r="AQ58" s="19"/>
      <c r="AR58" s="286" t="str">
        <f t="shared" si="0"/>
        <v>微生物參照衛生福利部公告方法檢驗；微生物不接受急件、特急件。Microorganism testing refers to International Standard or Official methods. Express and Urgent services are not available for microorganism testing.</v>
      </c>
      <c r="BB58" s="287">
        <v>4</v>
      </c>
      <c r="BC58" s="288" t="s">
        <v>483</v>
      </c>
      <c r="BD58" s="288"/>
      <c r="BE58" s="288"/>
      <c r="BF58" s="288"/>
      <c r="BG58" s="288"/>
      <c r="BH58" s="288"/>
      <c r="BI58" s="288"/>
      <c r="BJ58" s="288"/>
      <c r="BK58" s="288"/>
      <c r="BL58" s="288"/>
      <c r="BM58" s="288"/>
      <c r="BN58" s="288"/>
      <c r="BO58" s="288"/>
      <c r="BP58" s="288"/>
      <c r="BQ58" s="288"/>
      <c r="BR58" s="288"/>
      <c r="BS58" s="288"/>
      <c r="BT58" s="288"/>
      <c r="BU58" s="288"/>
      <c r="BV58" s="288"/>
      <c r="BW58" s="288"/>
      <c r="BX58" s="288"/>
      <c r="BY58" s="288"/>
      <c r="BZ58" s="288"/>
      <c r="CA58" s="288"/>
      <c r="CB58" s="288"/>
      <c r="CC58" s="288"/>
      <c r="CD58" s="288"/>
      <c r="CE58" s="288"/>
      <c r="CF58" s="288"/>
      <c r="CG58" s="288"/>
      <c r="CH58" s="288"/>
      <c r="CI58" s="288"/>
      <c r="CJ58" s="288"/>
    </row>
    <row r="59" spans="1:88" ht="54.75" customHeight="1">
      <c r="B59" s="285">
        <v>5</v>
      </c>
      <c r="C59" s="575" t="s">
        <v>484</v>
      </c>
      <c r="D59" s="573"/>
      <c r="E59" s="573"/>
      <c r="F59" s="573"/>
      <c r="G59" s="573"/>
      <c r="H59" s="573"/>
      <c r="I59" s="573"/>
      <c r="J59" s="573"/>
      <c r="K59" s="573"/>
      <c r="L59" s="573"/>
      <c r="M59" s="573"/>
      <c r="N59" s="573"/>
      <c r="O59" s="573"/>
      <c r="P59" s="573"/>
      <c r="Q59" s="573"/>
      <c r="R59" s="573"/>
      <c r="S59" s="573"/>
      <c r="T59" s="573"/>
      <c r="U59" s="573"/>
      <c r="V59" s="573"/>
      <c r="W59" s="573"/>
      <c r="X59" s="573"/>
      <c r="Y59" s="573"/>
      <c r="Z59" s="573"/>
      <c r="AA59" s="573"/>
      <c r="AB59" s="573"/>
      <c r="AC59" s="573"/>
      <c r="AD59" s="573"/>
      <c r="AE59" s="573"/>
      <c r="AF59" s="573"/>
      <c r="AG59" s="573"/>
      <c r="AH59" s="573"/>
      <c r="AI59" s="573"/>
      <c r="AJ59" s="574"/>
      <c r="AQ59" s="19"/>
      <c r="AR59" s="286"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87">
        <v>5</v>
      </c>
      <c r="BC59" s="288" t="s">
        <v>485</v>
      </c>
      <c r="BD59" s="288"/>
      <c r="BE59" s="288"/>
      <c r="BF59" s="288"/>
      <c r="BG59" s="288"/>
      <c r="BH59" s="288"/>
      <c r="BI59" s="288"/>
      <c r="BJ59" s="288"/>
      <c r="BK59" s="288"/>
      <c r="BL59" s="288"/>
      <c r="BM59" s="288"/>
      <c r="BN59" s="288"/>
      <c r="BO59" s="288"/>
      <c r="BP59" s="288"/>
      <c r="BQ59" s="288"/>
      <c r="BR59" s="288"/>
      <c r="BS59" s="288"/>
      <c r="BT59" s="288"/>
      <c r="BU59" s="288"/>
      <c r="BV59" s="288"/>
      <c r="BW59" s="288"/>
      <c r="BX59" s="288"/>
      <c r="BY59" s="288"/>
      <c r="BZ59" s="288"/>
      <c r="CA59" s="288"/>
      <c r="CB59" s="288"/>
      <c r="CC59" s="288"/>
      <c r="CD59" s="288"/>
      <c r="CE59" s="288"/>
      <c r="CF59" s="288"/>
      <c r="CG59" s="288"/>
      <c r="CH59" s="288"/>
      <c r="CI59" s="288"/>
      <c r="CJ59" s="288"/>
    </row>
    <row r="60" spans="1:88" ht="19.5" customHeight="1">
      <c r="B60" s="285">
        <v>6</v>
      </c>
      <c r="C60" s="573" t="s">
        <v>486</v>
      </c>
      <c r="D60" s="573"/>
      <c r="E60" s="573"/>
      <c r="F60" s="573"/>
      <c r="G60" s="573"/>
      <c r="H60" s="573"/>
      <c r="I60" s="573"/>
      <c r="J60" s="573"/>
      <c r="K60" s="573"/>
      <c r="L60" s="573"/>
      <c r="M60" s="573"/>
      <c r="N60" s="573"/>
      <c r="O60" s="573"/>
      <c r="P60" s="573"/>
      <c r="Q60" s="573"/>
      <c r="R60" s="573"/>
      <c r="S60" s="573"/>
      <c r="T60" s="573"/>
      <c r="U60" s="573"/>
      <c r="V60" s="573"/>
      <c r="W60" s="573"/>
      <c r="X60" s="573"/>
      <c r="Y60" s="573"/>
      <c r="Z60" s="573"/>
      <c r="AA60" s="573"/>
      <c r="AB60" s="573"/>
      <c r="AC60" s="573"/>
      <c r="AD60" s="573"/>
      <c r="AE60" s="573"/>
      <c r="AF60" s="573"/>
      <c r="AG60" s="573"/>
      <c r="AH60" s="573"/>
      <c r="AI60" s="573"/>
      <c r="AJ60" s="574"/>
      <c r="AQ60" s="19"/>
      <c r="AR60" s="286"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87">
        <v>6</v>
      </c>
      <c r="BC60" s="288" t="s">
        <v>487</v>
      </c>
      <c r="BD60" s="288"/>
      <c r="BE60" s="288"/>
      <c r="BF60" s="288"/>
      <c r="BG60" s="288"/>
      <c r="BH60" s="288"/>
      <c r="BI60" s="288"/>
      <c r="BJ60" s="288"/>
      <c r="BK60" s="288"/>
      <c r="BL60" s="288"/>
      <c r="BM60" s="288"/>
      <c r="BN60" s="288"/>
      <c r="BO60" s="288"/>
      <c r="BP60" s="288"/>
      <c r="BQ60" s="288"/>
      <c r="BR60" s="288"/>
      <c r="BS60" s="288"/>
      <c r="BT60" s="288"/>
      <c r="BU60" s="288"/>
      <c r="BV60" s="288"/>
      <c r="BW60" s="288"/>
      <c r="BX60" s="288"/>
      <c r="BY60" s="288"/>
      <c r="BZ60" s="288"/>
      <c r="CA60" s="288"/>
      <c r="CB60" s="288"/>
      <c r="CC60" s="288"/>
      <c r="CD60" s="288"/>
      <c r="CE60" s="288"/>
      <c r="CF60" s="288"/>
      <c r="CG60" s="288"/>
      <c r="CH60" s="288"/>
      <c r="CI60" s="288"/>
      <c r="CJ60" s="288"/>
    </row>
    <row r="61" spans="1:88" ht="19.5" customHeight="1">
      <c r="B61" s="285">
        <v>7</v>
      </c>
      <c r="C61" s="575" t="s">
        <v>488</v>
      </c>
      <c r="D61" s="573"/>
      <c r="E61" s="573"/>
      <c r="F61" s="573"/>
      <c r="G61" s="573"/>
      <c r="H61" s="573"/>
      <c r="I61" s="573"/>
      <c r="J61" s="573"/>
      <c r="K61" s="573"/>
      <c r="L61" s="573"/>
      <c r="M61" s="573"/>
      <c r="N61" s="573"/>
      <c r="O61" s="573"/>
      <c r="P61" s="573"/>
      <c r="Q61" s="573"/>
      <c r="R61" s="573"/>
      <c r="S61" s="573"/>
      <c r="T61" s="573"/>
      <c r="U61" s="573"/>
      <c r="V61" s="573"/>
      <c r="W61" s="573"/>
      <c r="X61" s="573"/>
      <c r="Y61" s="573"/>
      <c r="Z61" s="573"/>
      <c r="AA61" s="573"/>
      <c r="AB61" s="573"/>
      <c r="AC61" s="573"/>
      <c r="AD61" s="573"/>
      <c r="AE61" s="573"/>
      <c r="AF61" s="573"/>
      <c r="AG61" s="573"/>
      <c r="AH61" s="573"/>
      <c r="AI61" s="573"/>
      <c r="AJ61" s="574"/>
      <c r="AQ61" s="19"/>
      <c r="AR61" s="286"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87">
        <v>7</v>
      </c>
      <c r="BC61" s="288" t="s">
        <v>489</v>
      </c>
      <c r="BD61" s="288"/>
      <c r="BE61" s="288"/>
      <c r="BF61" s="288"/>
      <c r="BG61" s="288"/>
      <c r="BH61" s="288"/>
      <c r="BI61" s="288"/>
      <c r="BJ61" s="288"/>
      <c r="BK61" s="288"/>
      <c r="BL61" s="288"/>
      <c r="BM61" s="288"/>
      <c r="BN61" s="288"/>
      <c r="BO61" s="288"/>
      <c r="BP61" s="288"/>
      <c r="BQ61" s="288"/>
      <c r="BR61" s="288"/>
      <c r="BS61" s="288"/>
      <c r="BT61" s="288"/>
      <c r="BU61" s="288"/>
      <c r="BV61" s="288"/>
      <c r="BW61" s="288"/>
      <c r="BX61" s="288"/>
      <c r="BY61" s="288"/>
      <c r="BZ61" s="288"/>
      <c r="CA61" s="288"/>
      <c r="CB61" s="288"/>
      <c r="CC61" s="288"/>
      <c r="CD61" s="288"/>
      <c r="CE61" s="288"/>
      <c r="CF61" s="288"/>
      <c r="CG61" s="288"/>
      <c r="CH61" s="288"/>
      <c r="CI61" s="288"/>
      <c r="CJ61" s="288"/>
    </row>
    <row r="62" spans="1:88" ht="29.25" customHeight="1">
      <c r="B62" s="285">
        <v>8</v>
      </c>
      <c r="C62" s="573" t="s">
        <v>490</v>
      </c>
      <c r="D62" s="573"/>
      <c r="E62" s="573"/>
      <c r="F62" s="573"/>
      <c r="G62" s="573"/>
      <c r="H62" s="573"/>
      <c r="I62" s="573"/>
      <c r="J62" s="573"/>
      <c r="K62" s="573"/>
      <c r="L62" s="573"/>
      <c r="M62" s="573"/>
      <c r="N62" s="573"/>
      <c r="O62" s="573"/>
      <c r="P62" s="573"/>
      <c r="Q62" s="573"/>
      <c r="R62" s="573"/>
      <c r="S62" s="573"/>
      <c r="T62" s="573"/>
      <c r="U62" s="573"/>
      <c r="V62" s="573"/>
      <c r="W62" s="573"/>
      <c r="X62" s="573"/>
      <c r="Y62" s="573"/>
      <c r="Z62" s="573"/>
      <c r="AA62" s="573"/>
      <c r="AB62" s="573"/>
      <c r="AC62" s="573"/>
      <c r="AD62" s="573"/>
      <c r="AE62" s="573"/>
      <c r="AF62" s="573"/>
      <c r="AG62" s="573"/>
      <c r="AH62" s="573"/>
      <c r="AI62" s="573"/>
      <c r="AJ62" s="574"/>
      <c r="AQ62" s="19"/>
      <c r="AR62" s="286"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87">
        <v>8</v>
      </c>
      <c r="BC62" s="288" t="s">
        <v>491</v>
      </c>
      <c r="BD62" s="288"/>
      <c r="BE62" s="288"/>
      <c r="BF62" s="288"/>
      <c r="BG62" s="288"/>
      <c r="BH62" s="288"/>
      <c r="BI62" s="288"/>
      <c r="BJ62" s="288"/>
      <c r="BK62" s="288"/>
      <c r="BL62" s="288"/>
      <c r="BM62" s="288"/>
      <c r="BN62" s="288"/>
      <c r="BO62" s="288"/>
      <c r="BP62" s="288"/>
      <c r="BQ62" s="288"/>
      <c r="BR62" s="288"/>
      <c r="BS62" s="288"/>
      <c r="BT62" s="288"/>
      <c r="BU62" s="288"/>
      <c r="BV62" s="288"/>
      <c r="BW62" s="288"/>
      <c r="BX62" s="288"/>
      <c r="BY62" s="288"/>
      <c r="BZ62" s="288"/>
      <c r="CA62" s="288"/>
      <c r="CB62" s="288"/>
      <c r="CC62" s="288"/>
      <c r="CD62" s="288"/>
      <c r="CE62" s="288"/>
      <c r="CF62" s="288"/>
      <c r="CG62" s="288"/>
      <c r="CH62" s="288"/>
      <c r="CI62" s="288"/>
      <c r="CJ62" s="288"/>
    </row>
    <row r="63" spans="1:88" ht="29.25" customHeight="1">
      <c r="B63" s="285">
        <v>9</v>
      </c>
      <c r="C63" s="575" t="s">
        <v>492</v>
      </c>
      <c r="D63" s="573"/>
      <c r="E63" s="573"/>
      <c r="F63" s="573"/>
      <c r="G63" s="573"/>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4"/>
      <c r="AQ63" s="19"/>
      <c r="AR63" s="286"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87">
        <v>9</v>
      </c>
      <c r="BC63" s="288" t="s">
        <v>493</v>
      </c>
      <c r="BD63" s="288"/>
      <c r="BE63" s="288"/>
      <c r="BF63" s="288"/>
      <c r="BG63" s="288"/>
      <c r="BH63" s="288"/>
      <c r="BI63" s="288"/>
      <c r="BJ63" s="288"/>
      <c r="BK63" s="288"/>
      <c r="BL63" s="288"/>
      <c r="BM63" s="288"/>
      <c r="BN63" s="288"/>
      <c r="BO63" s="288"/>
      <c r="BP63" s="288"/>
      <c r="BQ63" s="288"/>
      <c r="BR63" s="288"/>
      <c r="BS63" s="288"/>
      <c r="BT63" s="288"/>
      <c r="BU63" s="288"/>
      <c r="BV63" s="288"/>
      <c r="BW63" s="288"/>
      <c r="BX63" s="288"/>
      <c r="BY63" s="288"/>
      <c r="BZ63" s="288"/>
      <c r="CA63" s="288"/>
      <c r="CB63" s="288"/>
      <c r="CC63" s="288"/>
      <c r="CD63" s="288"/>
      <c r="CE63" s="288"/>
      <c r="CF63" s="288"/>
      <c r="CG63" s="288"/>
      <c r="CH63" s="288"/>
      <c r="CI63" s="288"/>
      <c r="CJ63" s="288"/>
    </row>
    <row r="64" spans="1:88" ht="24.75">
      <c r="B64" s="285">
        <v>10</v>
      </c>
      <c r="C64" s="573" t="s">
        <v>494</v>
      </c>
      <c r="D64" s="573"/>
      <c r="E64" s="573"/>
      <c r="F64" s="573"/>
      <c r="G64" s="573"/>
      <c r="H64" s="573"/>
      <c r="I64" s="573"/>
      <c r="J64" s="573"/>
      <c r="K64" s="573"/>
      <c r="L64" s="573"/>
      <c r="M64" s="573"/>
      <c r="N64" s="573"/>
      <c r="O64" s="573"/>
      <c r="P64" s="573"/>
      <c r="Q64" s="573"/>
      <c r="R64" s="573"/>
      <c r="S64" s="573"/>
      <c r="T64" s="573"/>
      <c r="U64" s="573"/>
      <c r="V64" s="573"/>
      <c r="W64" s="573"/>
      <c r="X64" s="573"/>
      <c r="Y64" s="573"/>
      <c r="Z64" s="573"/>
      <c r="AA64" s="573"/>
      <c r="AB64" s="573"/>
      <c r="AC64" s="573"/>
      <c r="AD64" s="573"/>
      <c r="AE64" s="573"/>
      <c r="AF64" s="573"/>
      <c r="AG64" s="573"/>
      <c r="AH64" s="573"/>
      <c r="AI64" s="573"/>
      <c r="AJ64" s="574"/>
      <c r="AQ64" s="19"/>
      <c r="AR64" s="286"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87">
        <v>10</v>
      </c>
      <c r="BC64" s="288" t="s">
        <v>495</v>
      </c>
      <c r="BD64" s="288"/>
      <c r="BE64" s="288"/>
      <c r="BF64" s="288"/>
      <c r="BG64" s="288"/>
      <c r="BH64" s="288"/>
      <c r="BI64" s="288"/>
      <c r="BJ64" s="288"/>
      <c r="BK64" s="288"/>
      <c r="BL64" s="288"/>
      <c r="BM64" s="288"/>
      <c r="BN64" s="288"/>
      <c r="BO64" s="288"/>
      <c r="BP64" s="288"/>
      <c r="BQ64" s="288"/>
      <c r="BR64" s="288"/>
      <c r="BS64" s="288"/>
      <c r="BT64" s="288"/>
      <c r="BU64" s="288"/>
      <c r="BV64" s="288"/>
      <c r="BW64" s="288"/>
      <c r="BX64" s="288"/>
      <c r="BY64" s="288"/>
      <c r="BZ64" s="288"/>
      <c r="CA64" s="288"/>
      <c r="CB64" s="288"/>
      <c r="CC64" s="288"/>
      <c r="CD64" s="288"/>
      <c r="CE64" s="288"/>
      <c r="CF64" s="288"/>
      <c r="CG64" s="288"/>
      <c r="CH64" s="288"/>
      <c r="CI64" s="288"/>
      <c r="CJ64" s="288"/>
    </row>
    <row r="65" spans="2:88" ht="27" customHeight="1">
      <c r="B65" s="285">
        <v>11</v>
      </c>
      <c r="C65" s="573" t="s">
        <v>496</v>
      </c>
      <c r="D65" s="573"/>
      <c r="E65" s="573"/>
      <c r="F65" s="573"/>
      <c r="G65" s="573"/>
      <c r="H65" s="573"/>
      <c r="I65" s="573"/>
      <c r="J65" s="573"/>
      <c r="K65" s="573"/>
      <c r="L65" s="573"/>
      <c r="M65" s="573"/>
      <c r="N65" s="573"/>
      <c r="O65" s="573"/>
      <c r="P65" s="573"/>
      <c r="Q65" s="573"/>
      <c r="R65" s="573"/>
      <c r="S65" s="573"/>
      <c r="T65" s="573"/>
      <c r="U65" s="573"/>
      <c r="V65" s="573"/>
      <c r="W65" s="573"/>
      <c r="X65" s="573"/>
      <c r="Y65" s="573"/>
      <c r="Z65" s="573"/>
      <c r="AA65" s="573"/>
      <c r="AB65" s="573"/>
      <c r="AC65" s="573"/>
      <c r="AD65" s="573"/>
      <c r="AE65" s="573"/>
      <c r="AF65" s="573"/>
      <c r="AG65" s="573"/>
      <c r="AH65" s="573"/>
      <c r="AI65" s="573"/>
      <c r="AJ65" s="574"/>
      <c r="AQ65" s="19"/>
      <c r="AR65" s="286"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87">
        <v>11</v>
      </c>
      <c r="BC65" s="288" t="s">
        <v>497</v>
      </c>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row>
    <row r="66" spans="2:88" ht="27" customHeight="1">
      <c r="B66" s="285">
        <v>12</v>
      </c>
      <c r="C66" s="573" t="s">
        <v>498</v>
      </c>
      <c r="D66" s="573"/>
      <c r="E66" s="573"/>
      <c r="F66" s="573"/>
      <c r="G66" s="573"/>
      <c r="H66" s="573"/>
      <c r="I66" s="573"/>
      <c r="J66" s="573"/>
      <c r="K66" s="573"/>
      <c r="L66" s="573"/>
      <c r="M66" s="573"/>
      <c r="N66" s="573"/>
      <c r="O66" s="573"/>
      <c r="P66" s="573"/>
      <c r="Q66" s="573"/>
      <c r="R66" s="573"/>
      <c r="S66" s="573"/>
      <c r="T66" s="573"/>
      <c r="U66" s="573"/>
      <c r="V66" s="573"/>
      <c r="W66" s="573"/>
      <c r="X66" s="573"/>
      <c r="Y66" s="573"/>
      <c r="Z66" s="573"/>
      <c r="AA66" s="573"/>
      <c r="AB66" s="573"/>
      <c r="AC66" s="573"/>
      <c r="AD66" s="573"/>
      <c r="AE66" s="573"/>
      <c r="AF66" s="573"/>
      <c r="AG66" s="573"/>
      <c r="AH66" s="573"/>
      <c r="AI66" s="573"/>
      <c r="AJ66" s="574"/>
      <c r="AQ66" s="19"/>
      <c r="AR66" s="286"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87">
        <v>12</v>
      </c>
      <c r="BC66" s="288" t="s">
        <v>499</v>
      </c>
      <c r="BD66" s="288"/>
      <c r="BE66" s="288"/>
      <c r="BF66" s="288"/>
      <c r="BG66" s="288"/>
      <c r="BH66" s="288"/>
      <c r="BI66" s="288"/>
      <c r="BJ66" s="288"/>
      <c r="BK66" s="288"/>
      <c r="BL66" s="288"/>
      <c r="BM66" s="288"/>
      <c r="BN66" s="288"/>
      <c r="BO66" s="288"/>
      <c r="BP66" s="288"/>
      <c r="BQ66" s="288"/>
      <c r="BR66" s="288"/>
      <c r="BS66" s="288"/>
      <c r="BT66" s="288"/>
      <c r="BU66" s="288"/>
      <c r="BV66" s="288"/>
      <c r="BW66" s="288"/>
      <c r="BX66" s="288"/>
      <c r="BY66" s="288"/>
      <c r="BZ66" s="288"/>
      <c r="CA66" s="288"/>
      <c r="CB66" s="288"/>
      <c r="CC66" s="288"/>
      <c r="CD66" s="288"/>
      <c r="CE66" s="288"/>
      <c r="CF66" s="288"/>
      <c r="CG66" s="288"/>
      <c r="CH66" s="288"/>
      <c r="CI66" s="288"/>
      <c r="CJ66" s="288"/>
    </row>
    <row r="67" spans="2:88" ht="11.25" customHeight="1">
      <c r="B67" s="285">
        <v>13</v>
      </c>
      <c r="C67" s="573" t="s">
        <v>500</v>
      </c>
      <c r="D67" s="573"/>
      <c r="E67" s="573"/>
      <c r="F67" s="573"/>
      <c r="G67" s="573"/>
      <c r="H67" s="573"/>
      <c r="I67" s="573"/>
      <c r="J67" s="573"/>
      <c r="K67" s="573"/>
      <c r="L67" s="573"/>
      <c r="M67" s="573"/>
      <c r="N67" s="573"/>
      <c r="O67" s="573"/>
      <c r="P67" s="573"/>
      <c r="Q67" s="573"/>
      <c r="R67" s="573"/>
      <c r="S67" s="573"/>
      <c r="T67" s="573"/>
      <c r="U67" s="573"/>
      <c r="V67" s="573"/>
      <c r="W67" s="573"/>
      <c r="X67" s="573"/>
      <c r="Y67" s="573"/>
      <c r="Z67" s="573"/>
      <c r="AA67" s="573"/>
      <c r="AB67" s="573"/>
      <c r="AC67" s="573"/>
      <c r="AD67" s="573"/>
      <c r="AE67" s="573"/>
      <c r="AF67" s="573"/>
      <c r="AG67" s="573"/>
      <c r="AH67" s="573"/>
      <c r="AI67" s="573"/>
      <c r="AJ67" s="574"/>
      <c r="AQ67" s="19"/>
      <c r="AR67" s="286" t="str">
        <f t="shared" si="0"/>
        <v xml:space="preserve">本實驗室不於報告中提供符合性聲明與量測不確定度。We do not provide a compliance statement and uncertainty in the report. </v>
      </c>
      <c r="BB67" s="287">
        <v>13</v>
      </c>
      <c r="BC67" s="288" t="s">
        <v>501</v>
      </c>
      <c r="BD67" s="288"/>
      <c r="BE67" s="288"/>
      <c r="BF67" s="288"/>
      <c r="BG67" s="288"/>
      <c r="BH67" s="288"/>
      <c r="BI67" s="288"/>
      <c r="BJ67" s="288"/>
      <c r="BK67" s="288"/>
      <c r="BL67" s="288"/>
      <c r="BM67" s="288"/>
      <c r="BN67" s="288"/>
      <c r="BO67" s="288"/>
      <c r="BP67" s="288"/>
      <c r="BQ67" s="288"/>
      <c r="BR67" s="288"/>
      <c r="BS67" s="288"/>
      <c r="BT67" s="288"/>
      <c r="BU67" s="288"/>
      <c r="BV67" s="288"/>
      <c r="BW67" s="288"/>
      <c r="BX67" s="288"/>
      <c r="BY67" s="288"/>
      <c r="BZ67" s="288"/>
      <c r="CA67" s="288"/>
      <c r="CB67" s="288"/>
      <c r="CC67" s="288"/>
      <c r="CD67" s="288"/>
      <c r="CE67" s="288"/>
      <c r="CF67" s="288"/>
      <c r="CG67" s="288"/>
      <c r="CH67" s="288"/>
      <c r="CI67" s="288"/>
      <c r="CJ67" s="288"/>
    </row>
    <row r="68" spans="2:88" ht="18" customHeight="1">
      <c r="B68" s="285">
        <v>14</v>
      </c>
      <c r="C68" s="575" t="s">
        <v>555</v>
      </c>
      <c r="D68" s="573"/>
      <c r="E68" s="573"/>
      <c r="F68" s="573"/>
      <c r="G68" s="573"/>
      <c r="H68" s="573"/>
      <c r="I68" s="573"/>
      <c r="J68" s="573"/>
      <c r="K68" s="573"/>
      <c r="L68" s="573"/>
      <c r="M68" s="573"/>
      <c r="N68" s="573"/>
      <c r="O68" s="573"/>
      <c r="P68" s="573"/>
      <c r="Q68" s="573"/>
      <c r="R68" s="573"/>
      <c r="S68" s="573"/>
      <c r="T68" s="573"/>
      <c r="U68" s="573"/>
      <c r="V68" s="573"/>
      <c r="W68" s="573"/>
      <c r="X68" s="573"/>
      <c r="Y68" s="573"/>
      <c r="Z68" s="573"/>
      <c r="AA68" s="573"/>
      <c r="AB68" s="573"/>
      <c r="AC68" s="573"/>
      <c r="AD68" s="573"/>
      <c r="AE68" s="573"/>
      <c r="AF68" s="573"/>
      <c r="AG68" s="573"/>
      <c r="AH68" s="573"/>
      <c r="AI68" s="573"/>
      <c r="AJ68" s="574"/>
      <c r="AQ68" s="19"/>
      <c r="AR68" s="286"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87">
        <v>14</v>
      </c>
      <c r="BC68" s="288" t="s">
        <v>502</v>
      </c>
      <c r="BD68" s="288"/>
      <c r="BE68" s="288"/>
      <c r="BF68" s="288"/>
      <c r="BG68" s="288"/>
      <c r="BH68" s="288"/>
      <c r="BI68" s="288"/>
      <c r="BJ68" s="288"/>
      <c r="BK68" s="288"/>
      <c r="BL68" s="288"/>
      <c r="BM68" s="288"/>
      <c r="BN68" s="288"/>
      <c r="BO68" s="288"/>
      <c r="BP68" s="288"/>
      <c r="BQ68" s="288"/>
      <c r="BR68" s="288"/>
      <c r="BS68" s="288"/>
      <c r="BT68" s="288"/>
      <c r="BU68" s="288"/>
      <c r="BV68" s="288"/>
      <c r="BW68" s="288"/>
      <c r="BX68" s="288"/>
      <c r="BY68" s="288"/>
      <c r="BZ68" s="288"/>
      <c r="CA68" s="288"/>
      <c r="CB68" s="288"/>
      <c r="CC68" s="288"/>
      <c r="CD68" s="288"/>
      <c r="CE68" s="288"/>
      <c r="CF68" s="288"/>
      <c r="CG68" s="288"/>
      <c r="CH68" s="288"/>
      <c r="CI68" s="288"/>
      <c r="CJ68" s="288"/>
    </row>
    <row r="69" spans="2:88" ht="18" customHeight="1">
      <c r="B69" s="285">
        <v>15</v>
      </c>
      <c r="C69" s="573" t="s">
        <v>503</v>
      </c>
      <c r="D69" s="573"/>
      <c r="E69" s="573"/>
      <c r="F69" s="573"/>
      <c r="G69" s="573"/>
      <c r="H69" s="573"/>
      <c r="I69" s="573"/>
      <c r="J69" s="573"/>
      <c r="K69" s="573"/>
      <c r="L69" s="573"/>
      <c r="M69" s="573"/>
      <c r="N69" s="573"/>
      <c r="O69" s="573"/>
      <c r="P69" s="573"/>
      <c r="Q69" s="573"/>
      <c r="R69" s="573"/>
      <c r="S69" s="573"/>
      <c r="T69" s="573"/>
      <c r="U69" s="573"/>
      <c r="V69" s="573"/>
      <c r="W69" s="573"/>
      <c r="X69" s="573"/>
      <c r="Y69" s="573"/>
      <c r="Z69" s="573"/>
      <c r="AA69" s="573"/>
      <c r="AB69" s="573"/>
      <c r="AC69" s="573"/>
      <c r="AD69" s="573"/>
      <c r="AE69" s="573"/>
      <c r="AF69" s="573"/>
      <c r="AG69" s="573"/>
      <c r="AH69" s="573"/>
      <c r="AI69" s="573"/>
      <c r="AJ69" s="574"/>
      <c r="AQ69" s="19"/>
      <c r="AR69" s="286"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87">
        <v>15</v>
      </c>
      <c r="BC69" s="288" t="s">
        <v>504</v>
      </c>
      <c r="BD69" s="288"/>
      <c r="BE69" s="288"/>
      <c r="BF69" s="288"/>
      <c r="BG69" s="288"/>
      <c r="BH69" s="288"/>
      <c r="BI69" s="288"/>
      <c r="BJ69" s="288"/>
      <c r="BK69" s="288"/>
      <c r="BL69" s="288"/>
      <c r="BM69" s="288"/>
      <c r="BN69" s="288"/>
      <c r="BO69" s="288"/>
      <c r="BP69" s="288"/>
      <c r="BQ69" s="288"/>
      <c r="BR69" s="288"/>
      <c r="BS69" s="288"/>
      <c r="BT69" s="288"/>
      <c r="BU69" s="288"/>
      <c r="BV69" s="288"/>
      <c r="BW69" s="288"/>
      <c r="BX69" s="288"/>
      <c r="BY69" s="288"/>
      <c r="BZ69" s="288"/>
      <c r="CA69" s="288"/>
      <c r="CB69" s="288"/>
      <c r="CC69" s="288"/>
      <c r="CD69" s="288"/>
      <c r="CE69" s="288"/>
      <c r="CF69" s="288"/>
      <c r="CG69" s="288"/>
      <c r="CH69" s="288"/>
      <c r="CI69" s="288"/>
      <c r="CJ69" s="288"/>
    </row>
    <row r="70" spans="2:88" ht="29.25" customHeight="1">
      <c r="B70" s="285">
        <v>16</v>
      </c>
      <c r="C70" s="573" t="s">
        <v>505</v>
      </c>
      <c r="D70" s="573"/>
      <c r="E70" s="573"/>
      <c r="F70" s="573"/>
      <c r="G70" s="573"/>
      <c r="H70" s="573"/>
      <c r="I70" s="573"/>
      <c r="J70" s="573"/>
      <c r="K70" s="573"/>
      <c r="L70" s="573"/>
      <c r="M70" s="573"/>
      <c r="N70" s="573"/>
      <c r="O70" s="573"/>
      <c r="P70" s="573"/>
      <c r="Q70" s="573"/>
      <c r="R70" s="573"/>
      <c r="S70" s="573"/>
      <c r="T70" s="573"/>
      <c r="U70" s="573"/>
      <c r="V70" s="573"/>
      <c r="W70" s="573"/>
      <c r="X70" s="573"/>
      <c r="Y70" s="573"/>
      <c r="Z70" s="573"/>
      <c r="AA70" s="573"/>
      <c r="AB70" s="573"/>
      <c r="AC70" s="573"/>
      <c r="AD70" s="573"/>
      <c r="AE70" s="573"/>
      <c r="AF70" s="573"/>
      <c r="AG70" s="573"/>
      <c r="AH70" s="573"/>
      <c r="AI70" s="573"/>
      <c r="AJ70" s="574"/>
      <c r="AQ70" s="19"/>
      <c r="AR70" s="286"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87">
        <v>16</v>
      </c>
      <c r="BC70" s="288" t="s">
        <v>506</v>
      </c>
      <c r="BD70" s="288"/>
      <c r="BE70" s="288"/>
      <c r="BF70" s="288"/>
      <c r="BG70" s="288"/>
      <c r="BH70" s="288"/>
      <c r="BI70" s="288"/>
      <c r="BJ70" s="288"/>
      <c r="BK70" s="288"/>
      <c r="BL70" s="288"/>
      <c r="BM70" s="288"/>
      <c r="BN70" s="288"/>
      <c r="BO70" s="288"/>
      <c r="BP70" s="288"/>
      <c r="BQ70" s="288"/>
      <c r="BR70" s="288"/>
      <c r="BS70" s="288"/>
      <c r="BT70" s="288"/>
      <c r="BU70" s="288"/>
      <c r="BV70" s="288"/>
      <c r="BW70" s="288"/>
      <c r="BX70" s="288"/>
      <c r="BY70" s="288"/>
      <c r="BZ70" s="288"/>
      <c r="CA70" s="288"/>
      <c r="CB70" s="288"/>
      <c r="CC70" s="288"/>
      <c r="CD70" s="288"/>
      <c r="CE70" s="288"/>
      <c r="CF70" s="288"/>
      <c r="CG70" s="288"/>
      <c r="CH70" s="288"/>
      <c r="CI70" s="288"/>
      <c r="CJ70" s="288"/>
    </row>
    <row r="71" spans="2:88" ht="36" customHeight="1">
      <c r="B71" s="285">
        <v>17</v>
      </c>
      <c r="C71" s="573" t="s">
        <v>507</v>
      </c>
      <c r="D71" s="573"/>
      <c r="E71" s="573"/>
      <c r="F71" s="573"/>
      <c r="G71" s="573"/>
      <c r="H71" s="573"/>
      <c r="I71" s="573"/>
      <c r="J71" s="573"/>
      <c r="K71" s="573"/>
      <c r="L71" s="573"/>
      <c r="M71" s="573"/>
      <c r="N71" s="573"/>
      <c r="O71" s="573"/>
      <c r="P71" s="573"/>
      <c r="Q71" s="573"/>
      <c r="R71" s="573"/>
      <c r="S71" s="573"/>
      <c r="T71" s="573"/>
      <c r="U71" s="573"/>
      <c r="V71" s="573"/>
      <c r="W71" s="573"/>
      <c r="X71" s="573"/>
      <c r="Y71" s="573"/>
      <c r="Z71" s="573"/>
      <c r="AA71" s="573"/>
      <c r="AB71" s="573"/>
      <c r="AC71" s="573"/>
      <c r="AD71" s="573"/>
      <c r="AE71" s="573"/>
      <c r="AF71" s="573"/>
      <c r="AG71" s="573"/>
      <c r="AH71" s="573"/>
      <c r="AI71" s="573"/>
      <c r="AJ71" s="574"/>
      <c r="AQ71" s="19"/>
      <c r="AR71" s="286"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87">
        <v>17</v>
      </c>
      <c r="BC71" s="288" t="s">
        <v>508</v>
      </c>
      <c r="BD71" s="288"/>
      <c r="BE71" s="288"/>
      <c r="BF71" s="288"/>
      <c r="BG71" s="288"/>
      <c r="BH71" s="288"/>
      <c r="BI71" s="288"/>
      <c r="BJ71" s="288"/>
      <c r="BK71" s="288"/>
      <c r="BL71" s="288"/>
      <c r="BM71" s="288"/>
      <c r="BN71" s="288"/>
      <c r="BO71" s="288"/>
      <c r="BP71" s="288"/>
      <c r="BQ71" s="288"/>
      <c r="BR71" s="288"/>
      <c r="BS71" s="288"/>
      <c r="BT71" s="288"/>
      <c r="BU71" s="288"/>
      <c r="BV71" s="288"/>
      <c r="BW71" s="288"/>
      <c r="BX71" s="288"/>
      <c r="BY71" s="288"/>
      <c r="BZ71" s="288"/>
      <c r="CA71" s="288"/>
      <c r="CB71" s="288"/>
      <c r="CC71" s="288"/>
      <c r="CD71" s="288"/>
      <c r="CE71" s="288"/>
      <c r="CF71" s="288"/>
      <c r="CG71" s="288"/>
      <c r="CH71" s="288"/>
      <c r="CI71" s="288"/>
      <c r="CJ71" s="288"/>
    </row>
    <row r="72" spans="2:88" ht="21" customHeight="1">
      <c r="B72" s="285">
        <v>18</v>
      </c>
      <c r="C72" s="575" t="s">
        <v>509</v>
      </c>
      <c r="D72" s="573"/>
      <c r="E72" s="573"/>
      <c r="F72" s="573"/>
      <c r="G72" s="573"/>
      <c r="H72" s="573"/>
      <c r="I72" s="573"/>
      <c r="J72" s="573"/>
      <c r="K72" s="573"/>
      <c r="L72" s="573"/>
      <c r="M72" s="573"/>
      <c r="N72" s="573"/>
      <c r="O72" s="573"/>
      <c r="P72" s="573"/>
      <c r="Q72" s="573"/>
      <c r="R72" s="573"/>
      <c r="S72" s="573"/>
      <c r="T72" s="573"/>
      <c r="U72" s="573"/>
      <c r="V72" s="573"/>
      <c r="W72" s="573"/>
      <c r="X72" s="573"/>
      <c r="Y72" s="573"/>
      <c r="Z72" s="573"/>
      <c r="AA72" s="573"/>
      <c r="AB72" s="573"/>
      <c r="AC72" s="573"/>
      <c r="AD72" s="573"/>
      <c r="AE72" s="573"/>
      <c r="AF72" s="573"/>
      <c r="AG72" s="573"/>
      <c r="AH72" s="573"/>
      <c r="AI72" s="573"/>
      <c r="AJ72" s="574"/>
      <c r="AQ72" s="19"/>
      <c r="AR72" s="286"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87">
        <v>18</v>
      </c>
      <c r="BC72" s="288" t="s">
        <v>510</v>
      </c>
      <c r="BD72" s="288"/>
      <c r="BE72" s="288"/>
      <c r="BF72" s="288"/>
      <c r="BG72" s="288"/>
      <c r="BH72" s="288"/>
      <c r="BI72" s="288"/>
      <c r="BJ72" s="288"/>
      <c r="BK72" s="288"/>
      <c r="BL72" s="288"/>
      <c r="BM72" s="288"/>
      <c r="BN72" s="288"/>
      <c r="BO72" s="288"/>
      <c r="BP72" s="288"/>
      <c r="BQ72" s="288"/>
      <c r="BR72" s="288"/>
      <c r="BS72" s="288"/>
      <c r="BT72" s="288"/>
      <c r="BU72" s="288"/>
      <c r="BV72" s="288"/>
      <c r="BW72" s="288"/>
      <c r="BX72" s="288"/>
      <c r="BY72" s="288"/>
      <c r="BZ72" s="288"/>
      <c r="CA72" s="288"/>
      <c r="CB72" s="288"/>
      <c r="CC72" s="288"/>
      <c r="CD72" s="288"/>
      <c r="CE72" s="288"/>
      <c r="CF72" s="288"/>
      <c r="CG72" s="288"/>
      <c r="CH72" s="288"/>
      <c r="CI72" s="288"/>
      <c r="CJ72" s="288"/>
    </row>
    <row r="73" spans="2:88" ht="29.25" customHeight="1">
      <c r="B73" s="285">
        <v>19</v>
      </c>
      <c r="C73" s="573" t="s">
        <v>511</v>
      </c>
      <c r="D73" s="573"/>
      <c r="E73" s="573"/>
      <c r="F73" s="573"/>
      <c r="G73" s="573"/>
      <c r="H73" s="573"/>
      <c r="I73" s="573"/>
      <c r="J73" s="573"/>
      <c r="K73" s="573"/>
      <c r="L73" s="573"/>
      <c r="M73" s="573"/>
      <c r="N73" s="573"/>
      <c r="O73" s="573"/>
      <c r="P73" s="573"/>
      <c r="Q73" s="573"/>
      <c r="R73" s="573"/>
      <c r="S73" s="573"/>
      <c r="T73" s="573"/>
      <c r="U73" s="573"/>
      <c r="V73" s="573"/>
      <c r="W73" s="573"/>
      <c r="X73" s="573"/>
      <c r="Y73" s="573"/>
      <c r="Z73" s="573"/>
      <c r="AA73" s="573"/>
      <c r="AB73" s="573"/>
      <c r="AC73" s="573"/>
      <c r="AD73" s="573"/>
      <c r="AE73" s="573"/>
      <c r="AF73" s="573"/>
      <c r="AG73" s="573"/>
      <c r="AH73" s="573"/>
      <c r="AI73" s="573"/>
      <c r="AJ73" s="574"/>
      <c r="AQ73" s="19"/>
      <c r="AR73" s="286"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87">
        <v>19</v>
      </c>
      <c r="BC73" s="288" t="s">
        <v>512</v>
      </c>
      <c r="BD73" s="288"/>
      <c r="BE73" s="288"/>
      <c r="BF73" s="288"/>
      <c r="BG73" s="288"/>
      <c r="BH73" s="288"/>
      <c r="BI73" s="288"/>
      <c r="BJ73" s="288"/>
      <c r="BK73" s="288"/>
      <c r="BL73" s="288"/>
      <c r="BM73" s="288"/>
      <c r="BN73" s="288"/>
      <c r="BO73" s="288"/>
      <c r="BP73" s="288"/>
      <c r="BQ73" s="288"/>
      <c r="BR73" s="288"/>
      <c r="BS73" s="288"/>
      <c r="BT73" s="288"/>
      <c r="BU73" s="288"/>
      <c r="BV73" s="288"/>
      <c r="BW73" s="288"/>
      <c r="BX73" s="288"/>
      <c r="BY73" s="288"/>
      <c r="BZ73" s="288"/>
      <c r="CA73" s="288"/>
      <c r="CB73" s="288"/>
      <c r="CC73" s="288"/>
      <c r="CD73" s="288"/>
      <c r="CE73" s="288"/>
      <c r="CF73" s="288"/>
      <c r="CG73" s="288"/>
      <c r="CH73" s="288"/>
      <c r="CI73" s="288"/>
      <c r="CJ73" s="288"/>
    </row>
    <row r="74" spans="2:88" ht="26.25" customHeight="1">
      <c r="B74" s="285">
        <v>20</v>
      </c>
      <c r="C74" s="586" t="s">
        <v>109</v>
      </c>
      <c r="D74" s="586"/>
      <c r="E74" s="586"/>
      <c r="F74" s="586"/>
      <c r="G74" s="586"/>
      <c r="H74" s="586"/>
      <c r="I74" s="586"/>
      <c r="J74" s="586"/>
      <c r="K74" s="586"/>
      <c r="L74" s="586"/>
      <c r="M74" s="586"/>
      <c r="N74" s="586"/>
      <c r="O74" s="586"/>
      <c r="P74" s="586"/>
      <c r="Q74" s="586"/>
      <c r="R74" s="586"/>
      <c r="S74" s="586"/>
      <c r="T74" s="586"/>
      <c r="U74" s="586"/>
      <c r="V74" s="586"/>
      <c r="W74" s="586"/>
      <c r="X74" s="586"/>
      <c r="Y74" s="586"/>
      <c r="Z74" s="586"/>
      <c r="AA74" s="586"/>
      <c r="AB74" s="586"/>
      <c r="AC74" s="586"/>
      <c r="AD74" s="586"/>
      <c r="AE74" s="586"/>
      <c r="AF74" s="586"/>
      <c r="AG74" s="587"/>
      <c r="AH74" s="587"/>
      <c r="AI74" s="587"/>
      <c r="AJ74" s="588"/>
      <c r="AQ74" s="19"/>
      <c r="AR74" s="286"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87">
        <v>20</v>
      </c>
      <c r="BC74" s="289" t="s">
        <v>513</v>
      </c>
      <c r="BD74" s="289"/>
      <c r="BE74" s="289"/>
      <c r="BF74" s="289"/>
      <c r="BG74" s="289"/>
      <c r="BH74" s="289"/>
      <c r="BI74" s="289"/>
      <c r="BJ74" s="289"/>
      <c r="BK74" s="289"/>
      <c r="BL74" s="289"/>
      <c r="BM74" s="289"/>
      <c r="BN74" s="289"/>
      <c r="BO74" s="289"/>
      <c r="BP74" s="289"/>
      <c r="BQ74" s="289"/>
      <c r="BR74" s="289"/>
      <c r="BS74" s="289"/>
      <c r="BT74" s="289"/>
      <c r="BU74" s="289"/>
      <c r="BV74" s="289"/>
      <c r="BW74" s="289"/>
      <c r="BX74" s="289"/>
      <c r="BY74" s="289"/>
      <c r="BZ74" s="289"/>
      <c r="CA74" s="289"/>
      <c r="CB74" s="289"/>
      <c r="CC74" s="289"/>
      <c r="CD74" s="289"/>
      <c r="CE74" s="289"/>
      <c r="CF74" s="289"/>
      <c r="CG74" s="288"/>
      <c r="CH74" s="288"/>
      <c r="CI74" s="288"/>
      <c r="CJ74" s="288"/>
    </row>
    <row r="75" spans="2:88" ht="17.25" customHeight="1">
      <c r="B75" s="285">
        <v>21</v>
      </c>
      <c r="C75" s="575" t="s">
        <v>514</v>
      </c>
      <c r="D75" s="573"/>
      <c r="E75" s="573"/>
      <c r="F75" s="573"/>
      <c r="G75" s="573"/>
      <c r="H75" s="573"/>
      <c r="I75" s="573"/>
      <c r="J75" s="573"/>
      <c r="K75" s="573"/>
      <c r="L75" s="573"/>
      <c r="M75" s="573"/>
      <c r="N75" s="573"/>
      <c r="O75" s="573"/>
      <c r="P75" s="573"/>
      <c r="Q75" s="573"/>
      <c r="R75" s="573"/>
      <c r="S75" s="573"/>
      <c r="T75" s="573"/>
      <c r="U75" s="573"/>
      <c r="V75" s="573"/>
      <c r="W75" s="573"/>
      <c r="X75" s="573"/>
      <c r="Y75" s="573"/>
      <c r="Z75" s="573"/>
      <c r="AA75" s="573"/>
      <c r="AB75" s="573"/>
      <c r="AC75" s="573"/>
      <c r="AD75" s="573"/>
      <c r="AE75" s="573"/>
      <c r="AF75" s="573"/>
      <c r="AG75" s="573"/>
      <c r="AH75" s="573"/>
      <c r="AI75" s="573"/>
      <c r="AJ75" s="574"/>
      <c r="AQ75" s="19"/>
      <c r="AR75" s="286"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87">
        <v>21</v>
      </c>
      <c r="BC75" s="288" t="s">
        <v>515</v>
      </c>
      <c r="BD75" s="288"/>
      <c r="BE75" s="288"/>
      <c r="BF75" s="288"/>
      <c r="BG75" s="288"/>
      <c r="BH75" s="288"/>
      <c r="BI75" s="288"/>
      <c r="BJ75" s="288"/>
      <c r="BK75" s="288"/>
      <c r="BL75" s="288"/>
      <c r="BM75" s="288"/>
      <c r="BN75" s="288"/>
      <c r="BO75" s="288"/>
      <c r="BP75" s="288"/>
      <c r="BQ75" s="288"/>
      <c r="BR75" s="288"/>
      <c r="BS75" s="288"/>
      <c r="BT75" s="288"/>
      <c r="BU75" s="288"/>
      <c r="BV75" s="288"/>
      <c r="BW75" s="288"/>
      <c r="BX75" s="288"/>
      <c r="BY75" s="288"/>
      <c r="BZ75" s="288"/>
      <c r="CA75" s="288"/>
      <c r="CB75" s="288"/>
      <c r="CC75" s="288"/>
      <c r="CD75" s="288"/>
      <c r="CE75" s="288"/>
      <c r="CF75" s="288"/>
      <c r="CG75" s="288"/>
      <c r="CH75" s="288"/>
      <c r="CI75" s="288"/>
      <c r="CJ75" s="288"/>
    </row>
    <row r="76" spans="2:88" ht="19.5" customHeight="1">
      <c r="B76" s="285">
        <v>22</v>
      </c>
      <c r="C76" s="575" t="s">
        <v>556</v>
      </c>
      <c r="D76" s="573"/>
      <c r="E76" s="573"/>
      <c r="F76" s="573"/>
      <c r="G76" s="573"/>
      <c r="H76" s="573"/>
      <c r="I76" s="573"/>
      <c r="J76" s="573"/>
      <c r="K76" s="573"/>
      <c r="L76" s="573"/>
      <c r="M76" s="573"/>
      <c r="N76" s="573"/>
      <c r="O76" s="573"/>
      <c r="P76" s="573"/>
      <c r="Q76" s="573"/>
      <c r="R76" s="573"/>
      <c r="S76" s="573"/>
      <c r="T76" s="573"/>
      <c r="U76" s="573"/>
      <c r="V76" s="573"/>
      <c r="W76" s="573"/>
      <c r="X76" s="573"/>
      <c r="Y76" s="573"/>
      <c r="Z76" s="573"/>
      <c r="AA76" s="573"/>
      <c r="AB76" s="573"/>
      <c r="AC76" s="573"/>
      <c r="AD76" s="573"/>
      <c r="AE76" s="573"/>
      <c r="AF76" s="573"/>
      <c r="AG76" s="573"/>
      <c r="AH76" s="573"/>
      <c r="AI76" s="573"/>
      <c r="AJ76" s="574"/>
      <c r="AQ76" s="19"/>
      <c r="AR76" s="286"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87">
        <v>22</v>
      </c>
      <c r="BC76" s="288" t="s">
        <v>516</v>
      </c>
      <c r="BD76" s="288"/>
      <c r="BE76" s="288"/>
      <c r="BF76" s="288"/>
      <c r="BG76" s="288"/>
      <c r="BH76" s="288"/>
      <c r="BI76" s="288"/>
      <c r="BJ76" s="288"/>
      <c r="BK76" s="288"/>
      <c r="BL76" s="288"/>
      <c r="BM76" s="288"/>
      <c r="BN76" s="288"/>
      <c r="BO76" s="288"/>
      <c r="BP76" s="288"/>
      <c r="BQ76" s="288"/>
      <c r="BR76" s="288"/>
      <c r="BS76" s="288"/>
      <c r="BT76" s="288"/>
      <c r="BU76" s="288"/>
      <c r="BV76" s="288"/>
      <c r="BW76" s="288"/>
      <c r="BX76" s="288"/>
      <c r="BY76" s="288"/>
      <c r="BZ76" s="288"/>
      <c r="CA76" s="288"/>
      <c r="CB76" s="288"/>
      <c r="CC76" s="288"/>
      <c r="CD76" s="288"/>
      <c r="CE76" s="288"/>
      <c r="CF76" s="288"/>
      <c r="CG76" s="288"/>
      <c r="CH76" s="288"/>
      <c r="CI76" s="288"/>
      <c r="CJ76" s="288"/>
    </row>
    <row r="77" spans="2:88" ht="19.5" customHeight="1">
      <c r="B77" s="285">
        <v>23</v>
      </c>
      <c r="C77" s="573" t="s">
        <v>517</v>
      </c>
      <c r="D77" s="573"/>
      <c r="E77" s="573"/>
      <c r="F77" s="573"/>
      <c r="G77" s="573"/>
      <c r="H77" s="573"/>
      <c r="I77" s="573"/>
      <c r="J77" s="573"/>
      <c r="K77" s="573"/>
      <c r="L77" s="573"/>
      <c r="M77" s="573"/>
      <c r="N77" s="573"/>
      <c r="O77" s="573"/>
      <c r="P77" s="573"/>
      <c r="Q77" s="573"/>
      <c r="R77" s="573"/>
      <c r="S77" s="573"/>
      <c r="T77" s="573"/>
      <c r="U77" s="573"/>
      <c r="V77" s="573"/>
      <c r="W77" s="573"/>
      <c r="X77" s="573"/>
      <c r="Y77" s="573"/>
      <c r="Z77" s="573"/>
      <c r="AA77" s="573"/>
      <c r="AB77" s="573"/>
      <c r="AC77" s="573"/>
      <c r="AD77" s="573"/>
      <c r="AE77" s="573"/>
      <c r="AF77" s="573"/>
      <c r="AG77" s="573"/>
      <c r="AH77" s="573"/>
      <c r="AI77" s="573"/>
      <c r="AJ77" s="574"/>
      <c r="AQ77" s="19"/>
      <c r="AR77" s="286"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87">
        <v>23</v>
      </c>
      <c r="BC77" s="288" t="s">
        <v>518</v>
      </c>
      <c r="BD77" s="288"/>
      <c r="BE77" s="288"/>
      <c r="BF77" s="288"/>
      <c r="BG77" s="288"/>
      <c r="BH77" s="288"/>
      <c r="BI77" s="288"/>
      <c r="BJ77" s="288"/>
      <c r="BK77" s="288"/>
      <c r="BL77" s="288"/>
      <c r="BM77" s="288"/>
      <c r="BN77" s="288"/>
      <c r="BO77" s="288"/>
      <c r="BP77" s="288"/>
      <c r="BQ77" s="288"/>
      <c r="BR77" s="288"/>
      <c r="BS77" s="288"/>
      <c r="BT77" s="288"/>
      <c r="BU77" s="288"/>
      <c r="BV77" s="288"/>
      <c r="BW77" s="288"/>
      <c r="BX77" s="288"/>
      <c r="BY77" s="288"/>
      <c r="BZ77" s="288"/>
      <c r="CA77" s="288"/>
      <c r="CB77" s="288"/>
      <c r="CC77" s="288"/>
      <c r="CD77" s="288"/>
      <c r="CE77" s="288"/>
      <c r="CF77" s="288"/>
      <c r="CG77" s="288"/>
      <c r="CH77" s="288"/>
      <c r="CI77" s="288"/>
      <c r="CJ77" s="288"/>
    </row>
    <row r="78" spans="2:88" ht="3.75" customHeight="1" thickBot="1">
      <c r="B78" s="290"/>
      <c r="C78" s="291"/>
      <c r="D78" s="291"/>
      <c r="E78" s="291"/>
      <c r="F78" s="291"/>
      <c r="G78" s="291"/>
      <c r="H78" s="291"/>
      <c r="I78" s="291"/>
      <c r="J78" s="291"/>
      <c r="K78" s="291"/>
      <c r="L78" s="291"/>
      <c r="M78" s="291"/>
      <c r="N78" s="291"/>
      <c r="O78" s="291"/>
      <c r="P78" s="291"/>
      <c r="Q78" s="291"/>
      <c r="R78" s="291"/>
      <c r="S78" s="291"/>
      <c r="T78" s="291"/>
      <c r="U78" s="291"/>
      <c r="V78" s="291"/>
      <c r="W78" s="291"/>
      <c r="X78" s="291"/>
      <c r="Y78" s="291"/>
      <c r="Z78" s="291"/>
      <c r="AA78" s="291"/>
      <c r="AB78" s="291"/>
      <c r="AC78" s="291"/>
      <c r="AD78" s="291"/>
      <c r="AE78" s="291"/>
      <c r="AF78" s="291"/>
      <c r="AG78" s="291"/>
      <c r="AH78" s="291"/>
      <c r="AI78" s="291"/>
      <c r="AJ78" s="292"/>
    </row>
    <row r="79" spans="2:88" ht="15.75" customHeight="1">
      <c r="B79" s="589" t="s">
        <v>519</v>
      </c>
      <c r="C79" s="431" t="s">
        <v>110</v>
      </c>
      <c r="D79" s="590" t="s">
        <v>552</v>
      </c>
      <c r="E79" s="591"/>
      <c r="F79" s="591"/>
      <c r="G79" s="591"/>
      <c r="H79" s="591"/>
      <c r="I79" s="591"/>
      <c r="J79" s="591"/>
      <c r="K79" s="591"/>
      <c r="L79" s="591"/>
      <c r="M79" s="591"/>
      <c r="N79" s="591"/>
      <c r="O79" s="592"/>
      <c r="P79" s="596"/>
      <c r="Q79" s="597"/>
      <c r="R79" s="597"/>
      <c r="S79" s="597"/>
      <c r="T79" s="597"/>
      <c r="U79" s="597"/>
      <c r="V79" s="597"/>
      <c r="W79" s="597"/>
      <c r="X79" s="597"/>
      <c r="Y79" s="597"/>
      <c r="Z79" s="597"/>
      <c r="AA79" s="597"/>
      <c r="AB79" s="597"/>
      <c r="AC79" s="597"/>
      <c r="AD79" s="597"/>
      <c r="AE79" s="597"/>
      <c r="AF79" s="597"/>
      <c r="AG79" s="597"/>
      <c r="AH79" s="597"/>
      <c r="AI79" s="597"/>
      <c r="AJ79" s="598"/>
      <c r="BB79" s="294" t="s">
        <v>520</v>
      </c>
      <c r="BC79" s="295" t="s">
        <v>521</v>
      </c>
      <c r="BD79" s="296" t="s">
        <v>522</v>
      </c>
      <c r="BE79" s="297"/>
      <c r="BF79" s="297"/>
      <c r="BG79" s="297"/>
      <c r="BH79" s="297"/>
      <c r="BI79" s="297"/>
      <c r="BJ79" s="297"/>
      <c r="BK79" s="297"/>
      <c r="BL79" s="297"/>
      <c r="BM79" s="297"/>
      <c r="BN79" s="297"/>
      <c r="BO79" s="298"/>
      <c r="BP79" s="299"/>
      <c r="BQ79" s="300"/>
      <c r="BR79" s="300"/>
      <c r="BS79" s="300"/>
      <c r="BT79" s="300"/>
      <c r="BU79" s="300"/>
      <c r="BV79" s="300"/>
      <c r="BW79" s="300"/>
      <c r="BX79" s="300"/>
      <c r="BY79" s="300"/>
      <c r="BZ79" s="300"/>
      <c r="CA79" s="300"/>
      <c r="CB79" s="300"/>
      <c r="CC79" s="300"/>
      <c r="CD79" s="300"/>
      <c r="CE79" s="300"/>
      <c r="CF79" s="300"/>
      <c r="CG79" s="300"/>
      <c r="CH79" s="300"/>
      <c r="CI79" s="300"/>
      <c r="CJ79" s="300"/>
    </row>
    <row r="80" spans="2:88" ht="37.5" customHeight="1">
      <c r="B80" s="428"/>
      <c r="C80" s="398"/>
      <c r="D80" s="593"/>
      <c r="E80" s="594"/>
      <c r="F80" s="594"/>
      <c r="G80" s="594"/>
      <c r="H80" s="594"/>
      <c r="I80" s="594"/>
      <c r="J80" s="594"/>
      <c r="K80" s="594"/>
      <c r="L80" s="594"/>
      <c r="M80" s="594"/>
      <c r="N80" s="594"/>
      <c r="O80" s="595"/>
      <c r="P80" s="599"/>
      <c r="Q80" s="600"/>
      <c r="R80" s="600"/>
      <c r="S80" s="600"/>
      <c r="T80" s="600"/>
      <c r="U80" s="600"/>
      <c r="V80" s="600"/>
      <c r="W80" s="600"/>
      <c r="X80" s="600"/>
      <c r="Y80" s="600"/>
      <c r="Z80" s="600"/>
      <c r="AA80" s="600"/>
      <c r="AB80" s="600"/>
      <c r="AC80" s="600"/>
      <c r="AD80" s="600"/>
      <c r="AE80" s="600"/>
      <c r="AF80" s="600"/>
      <c r="AG80" s="600"/>
      <c r="AH80" s="600"/>
      <c r="AI80" s="600"/>
      <c r="AJ80" s="601"/>
      <c r="BB80" s="270"/>
      <c r="BC80" s="94"/>
      <c r="BD80" s="301"/>
      <c r="BE80" s="302"/>
      <c r="BF80" s="302"/>
      <c r="BG80" s="302"/>
      <c r="BH80" s="302"/>
      <c r="BI80" s="302"/>
      <c r="BJ80" s="302"/>
      <c r="BK80" s="302"/>
      <c r="BL80" s="302"/>
      <c r="BM80" s="302"/>
      <c r="BN80" s="302"/>
      <c r="BO80" s="303"/>
      <c r="BP80" s="304"/>
      <c r="BQ80" s="305"/>
      <c r="BR80" s="305"/>
      <c r="BS80" s="305"/>
      <c r="BT80" s="305"/>
      <c r="BU80" s="305"/>
      <c r="BV80" s="305"/>
      <c r="BW80" s="305"/>
      <c r="BX80" s="305"/>
      <c r="BY80" s="305"/>
      <c r="BZ80" s="305"/>
      <c r="CA80" s="305"/>
      <c r="CB80" s="305"/>
      <c r="CC80" s="305"/>
      <c r="CD80" s="305"/>
      <c r="CE80" s="305"/>
      <c r="CF80" s="305"/>
      <c r="CG80" s="305"/>
      <c r="CH80" s="305"/>
      <c r="CI80" s="305"/>
      <c r="CJ80" s="305"/>
    </row>
    <row r="81" spans="2:88" ht="16.5" thickBot="1">
      <c r="B81" s="511"/>
      <c r="C81" s="399"/>
      <c r="D81" s="602" t="s">
        <v>553</v>
      </c>
      <c r="E81" s="603"/>
      <c r="F81" s="603"/>
      <c r="G81" s="603"/>
      <c r="H81" s="603"/>
      <c r="I81" s="603"/>
      <c r="J81" s="603"/>
      <c r="K81" s="603"/>
      <c r="L81" s="603"/>
      <c r="M81" s="603"/>
      <c r="N81" s="603"/>
      <c r="O81" s="604"/>
      <c r="P81" s="605"/>
      <c r="Q81" s="606"/>
      <c r="R81" s="606"/>
      <c r="S81" s="606"/>
      <c r="T81" s="606"/>
      <c r="U81" s="606"/>
      <c r="V81" s="606"/>
      <c r="W81" s="606"/>
      <c r="X81" s="606"/>
      <c r="Y81" s="606"/>
      <c r="Z81" s="606"/>
      <c r="AA81" s="606"/>
      <c r="AB81" s="606"/>
      <c r="AC81" s="606"/>
      <c r="AD81" s="606"/>
      <c r="AE81" s="606"/>
      <c r="AF81" s="606"/>
      <c r="AG81" s="606"/>
      <c r="AH81" s="606"/>
      <c r="AI81" s="606"/>
      <c r="AJ81" s="607"/>
      <c r="BB81" s="306"/>
      <c r="BC81" s="161"/>
      <c r="BD81" s="307" t="s">
        <v>523</v>
      </c>
      <c r="BE81" s="308"/>
      <c r="BF81" s="308"/>
      <c r="BG81" s="308"/>
      <c r="BH81" s="308"/>
      <c r="BI81" s="308"/>
      <c r="BJ81" s="308"/>
      <c r="BK81" s="308"/>
      <c r="BL81" s="308"/>
      <c r="BM81" s="308"/>
      <c r="BN81" s="308"/>
      <c r="BO81" s="309"/>
      <c r="BP81" s="310"/>
      <c r="BQ81" s="311"/>
      <c r="BR81" s="311"/>
      <c r="BS81" s="311"/>
      <c r="BT81" s="311"/>
      <c r="BU81" s="311"/>
      <c r="BV81" s="311"/>
      <c r="BW81" s="311"/>
      <c r="BX81" s="311"/>
      <c r="BY81" s="311"/>
      <c r="BZ81" s="311"/>
      <c r="CA81" s="311"/>
      <c r="CB81" s="311"/>
      <c r="CC81" s="311"/>
      <c r="CD81" s="311"/>
      <c r="CE81" s="311"/>
      <c r="CF81" s="311"/>
      <c r="CG81" s="311"/>
      <c r="CH81" s="311"/>
      <c r="CI81" s="311"/>
      <c r="CJ81" s="311"/>
    </row>
    <row r="82" spans="2:88" ht="16.5" customHeight="1" thickTop="1">
      <c r="B82" s="622" t="s">
        <v>524</v>
      </c>
      <c r="C82" s="625" t="s">
        <v>525</v>
      </c>
      <c r="D82" s="628" t="s">
        <v>526</v>
      </c>
      <c r="E82" s="629"/>
      <c r="F82" s="629"/>
      <c r="G82" s="629"/>
      <c r="H82" s="629"/>
      <c r="I82" s="629"/>
      <c r="J82" s="629"/>
      <c r="K82" s="629"/>
      <c r="L82" s="629"/>
      <c r="M82" s="629"/>
      <c r="N82" s="629"/>
      <c r="O82" s="629"/>
      <c r="P82" s="629"/>
      <c r="Q82" s="629"/>
      <c r="R82" s="629"/>
      <c r="S82" s="629"/>
      <c r="T82" s="629"/>
      <c r="U82" s="629"/>
      <c r="V82" s="629"/>
      <c r="W82" s="629"/>
      <c r="X82" s="629"/>
      <c r="Y82" s="629"/>
      <c r="Z82" s="629"/>
      <c r="AA82" s="629"/>
      <c r="AB82" s="629"/>
      <c r="AC82" s="629"/>
      <c r="AD82" s="629"/>
      <c r="AE82" s="629"/>
      <c r="AF82" s="629"/>
      <c r="AG82" s="629"/>
      <c r="AH82" s="629"/>
      <c r="AI82" s="629"/>
      <c r="AJ82" s="630"/>
      <c r="BB82" s="312" t="s">
        <v>527</v>
      </c>
      <c r="BC82" s="313" t="s">
        <v>528</v>
      </c>
      <c r="BD82" s="314" t="s">
        <v>529</v>
      </c>
      <c r="BE82" s="315"/>
      <c r="BF82" s="315"/>
      <c r="BG82" s="315"/>
      <c r="BH82" s="315"/>
      <c r="BI82" s="315"/>
      <c r="BJ82" s="315"/>
      <c r="BK82" s="315"/>
      <c r="BL82" s="315"/>
      <c r="BM82" s="315"/>
      <c r="BN82" s="315"/>
      <c r="BO82" s="315"/>
      <c r="BP82" s="315"/>
      <c r="BQ82" s="315"/>
      <c r="BR82" s="315"/>
      <c r="BS82" s="315"/>
      <c r="BT82" s="315"/>
      <c r="BU82" s="315"/>
      <c r="BV82" s="315"/>
      <c r="BW82" s="315"/>
      <c r="BX82" s="315"/>
      <c r="BY82" s="315"/>
      <c r="BZ82" s="315"/>
      <c r="CA82" s="315"/>
      <c r="CB82" s="315"/>
      <c r="CC82" s="315"/>
      <c r="CD82" s="315"/>
      <c r="CE82" s="315"/>
      <c r="CF82" s="315"/>
      <c r="CG82" s="315"/>
      <c r="CH82" s="315"/>
      <c r="CI82" s="315"/>
      <c r="CJ82" s="316"/>
    </row>
    <row r="83" spans="2:88">
      <c r="B83" s="623"/>
      <c r="C83" s="626"/>
      <c r="D83" s="317"/>
      <c r="E83" s="631" t="s">
        <v>530</v>
      </c>
      <c r="F83" s="632"/>
      <c r="G83" s="317"/>
      <c r="H83" s="633" t="s">
        <v>531</v>
      </c>
      <c r="I83" s="634"/>
      <c r="J83" s="634"/>
      <c r="K83" s="634"/>
      <c r="L83" s="634"/>
      <c r="M83" s="634"/>
      <c r="N83" s="634"/>
      <c r="O83" s="634"/>
      <c r="P83" s="634"/>
      <c r="Q83" s="634"/>
      <c r="R83" s="634"/>
      <c r="S83" s="634"/>
      <c r="T83" s="634"/>
      <c r="U83" s="634"/>
      <c r="V83" s="634"/>
      <c r="W83" s="635"/>
      <c r="X83" s="636"/>
      <c r="Y83" s="636"/>
      <c r="Z83" s="636"/>
      <c r="AA83" s="636"/>
      <c r="AB83" s="636"/>
      <c r="AC83" s="636"/>
      <c r="AD83" s="636"/>
      <c r="AE83" s="636"/>
      <c r="AF83" s="636"/>
      <c r="AG83" s="636"/>
      <c r="AH83" s="636"/>
      <c r="AI83" s="636"/>
      <c r="AJ83" s="637"/>
      <c r="BB83" s="312"/>
      <c r="BC83" s="313"/>
      <c r="BD83" s="318" t="b">
        <v>0</v>
      </c>
      <c r="BE83" s="209" t="s">
        <v>532</v>
      </c>
      <c r="BF83" s="97"/>
      <c r="BG83" s="319" t="b">
        <v>0</v>
      </c>
      <c r="BH83" s="209" t="s">
        <v>533</v>
      </c>
      <c r="BI83" s="96"/>
      <c r="BJ83" s="96"/>
      <c r="BK83" s="96"/>
      <c r="BL83" s="96"/>
      <c r="BM83" s="96"/>
      <c r="BN83" s="96"/>
      <c r="BO83" s="96"/>
      <c r="BP83" s="96"/>
      <c r="BQ83" s="96"/>
      <c r="BR83" s="96"/>
      <c r="BS83" s="96"/>
      <c r="BT83" s="96"/>
      <c r="BU83" s="96"/>
      <c r="BV83" s="96"/>
      <c r="BW83" s="320"/>
      <c r="BX83" s="321"/>
      <c r="BY83" s="321"/>
      <c r="BZ83" s="321"/>
      <c r="CA83" s="321"/>
      <c r="CB83" s="321"/>
      <c r="CC83" s="321"/>
      <c r="CD83" s="321"/>
      <c r="CE83" s="321"/>
      <c r="CF83" s="321"/>
      <c r="CG83" s="321"/>
      <c r="CH83" s="321"/>
      <c r="CI83" s="321"/>
      <c r="CJ83" s="322"/>
    </row>
    <row r="84" spans="2:88">
      <c r="B84" s="623"/>
      <c r="C84" s="626"/>
      <c r="D84" s="323"/>
      <c r="E84" s="608" t="s">
        <v>534</v>
      </c>
      <c r="F84" s="609"/>
      <c r="G84" s="609"/>
      <c r="H84" s="609"/>
      <c r="I84" s="609"/>
      <c r="J84" s="609"/>
      <c r="K84" s="609"/>
      <c r="L84" s="609"/>
      <c r="M84" s="638"/>
      <c r="N84" s="324"/>
      <c r="O84" s="608" t="s">
        <v>535</v>
      </c>
      <c r="P84" s="609"/>
      <c r="Q84" s="609"/>
      <c r="R84" s="609"/>
      <c r="S84" s="609"/>
      <c r="T84" s="638"/>
      <c r="U84" s="325"/>
      <c r="V84" s="325"/>
      <c r="W84" s="325"/>
      <c r="X84" s="325"/>
      <c r="Y84" s="325"/>
      <c r="Z84" s="325"/>
      <c r="AA84" s="325"/>
      <c r="AB84" s="325"/>
      <c r="AC84" s="325"/>
      <c r="AD84" s="325"/>
      <c r="AE84" s="325"/>
      <c r="AF84" s="325"/>
      <c r="AG84" s="325"/>
      <c r="AH84" s="325"/>
      <c r="AI84" s="325"/>
      <c r="AJ84" s="326"/>
      <c r="BB84" s="312"/>
      <c r="BC84" s="313"/>
      <c r="BD84" s="327" t="b">
        <v>0</v>
      </c>
      <c r="BE84" s="328" t="s">
        <v>536</v>
      </c>
      <c r="BF84" s="135"/>
      <c r="BG84" s="135"/>
      <c r="BH84" s="135"/>
      <c r="BI84" s="135"/>
      <c r="BJ84" s="135"/>
      <c r="BK84" s="135"/>
      <c r="BL84" s="135"/>
      <c r="BM84" s="136"/>
      <c r="BN84" s="329" t="b">
        <v>0</v>
      </c>
      <c r="BO84" s="328" t="s">
        <v>537</v>
      </c>
      <c r="BP84" s="135"/>
      <c r="BQ84" s="135"/>
      <c r="BR84" s="135"/>
      <c r="BS84" s="135"/>
      <c r="BT84" s="136"/>
      <c r="BU84" s="330"/>
      <c r="BV84" s="330"/>
      <c r="BW84" s="330"/>
      <c r="BX84" s="330"/>
      <c r="BY84" s="330"/>
      <c r="BZ84" s="330"/>
      <c r="CA84" s="330"/>
      <c r="CB84" s="330"/>
      <c r="CC84" s="330"/>
      <c r="CD84" s="330"/>
      <c r="CE84" s="330"/>
      <c r="CF84" s="330"/>
      <c r="CG84" s="330"/>
      <c r="CH84" s="330"/>
      <c r="CI84" s="330"/>
      <c r="CJ84" s="331"/>
    </row>
    <row r="85" spans="2:88">
      <c r="B85" s="623"/>
      <c r="C85" s="626"/>
      <c r="D85" s="332"/>
      <c r="E85" s="608" t="s">
        <v>538</v>
      </c>
      <c r="F85" s="609"/>
      <c r="G85" s="609"/>
      <c r="H85" s="609"/>
      <c r="I85" s="609"/>
      <c r="J85" s="609"/>
      <c r="K85" s="609"/>
      <c r="L85" s="609"/>
      <c r="M85" s="609"/>
      <c r="N85" s="609"/>
      <c r="O85" s="609"/>
      <c r="P85" s="609"/>
      <c r="Q85" s="609"/>
      <c r="R85" s="609"/>
      <c r="S85" s="609"/>
      <c r="T85" s="333"/>
      <c r="U85" s="332"/>
      <c r="V85" s="608" t="s">
        <v>539</v>
      </c>
      <c r="W85" s="609"/>
      <c r="X85" s="609"/>
      <c r="Y85" s="609"/>
      <c r="Z85" s="609"/>
      <c r="AA85" s="609"/>
      <c r="AB85" s="609"/>
      <c r="AC85" s="609"/>
      <c r="AD85" s="609"/>
      <c r="AE85" s="609"/>
      <c r="AF85" s="609"/>
      <c r="AG85" s="609"/>
      <c r="AH85" s="609"/>
      <c r="AI85" s="609"/>
      <c r="AJ85" s="610"/>
      <c r="BB85" s="312"/>
      <c r="BC85" s="313"/>
      <c r="BD85" s="334" t="b">
        <v>0</v>
      </c>
      <c r="BE85" s="328" t="s">
        <v>540</v>
      </c>
      <c r="BF85" s="135"/>
      <c r="BG85" s="135"/>
      <c r="BH85" s="135"/>
      <c r="BI85" s="135"/>
      <c r="BJ85" s="135"/>
      <c r="BK85" s="135"/>
      <c r="BL85" s="135"/>
      <c r="BM85" s="135"/>
      <c r="BN85" s="135"/>
      <c r="BO85" s="135"/>
      <c r="BP85" s="135"/>
      <c r="BQ85" s="135"/>
      <c r="BR85" s="135"/>
      <c r="BS85" s="135"/>
      <c r="BT85" s="97"/>
      <c r="BU85" s="335" t="b">
        <v>0</v>
      </c>
      <c r="BV85" s="328" t="s">
        <v>541</v>
      </c>
      <c r="BW85" s="135"/>
      <c r="BX85" s="135"/>
      <c r="BY85" s="135"/>
      <c r="BZ85" s="135"/>
      <c r="CA85" s="135"/>
      <c r="CB85" s="135"/>
      <c r="CC85" s="135"/>
      <c r="CD85" s="135"/>
      <c r="CE85" s="135"/>
      <c r="CF85" s="135"/>
      <c r="CG85" s="135"/>
      <c r="CH85" s="135"/>
      <c r="CI85" s="135"/>
      <c r="CJ85" s="136"/>
    </row>
    <row r="86" spans="2:88">
      <c r="B86" s="623"/>
      <c r="C86" s="626"/>
      <c r="D86" s="332"/>
      <c r="E86" s="608" t="s">
        <v>542</v>
      </c>
      <c r="F86" s="609"/>
      <c r="G86" s="609"/>
      <c r="H86" s="609"/>
      <c r="I86" s="609"/>
      <c r="J86" s="609"/>
      <c r="K86" s="609"/>
      <c r="L86" s="609"/>
      <c r="M86" s="609"/>
      <c r="N86" s="609"/>
      <c r="O86" s="609"/>
      <c r="P86" s="609"/>
      <c r="Q86" s="609"/>
      <c r="R86" s="609"/>
      <c r="S86" s="609"/>
      <c r="T86" s="609"/>
      <c r="U86" s="609"/>
      <c r="V86" s="609"/>
      <c r="W86" s="609"/>
      <c r="X86" s="609"/>
      <c r="Y86" s="609"/>
      <c r="Z86" s="609"/>
      <c r="AA86" s="609"/>
      <c r="AB86" s="609"/>
      <c r="AC86" s="609"/>
      <c r="AD86" s="609"/>
      <c r="AE86" s="609"/>
      <c r="AF86" s="609"/>
      <c r="AG86" s="609"/>
      <c r="AH86" s="609"/>
      <c r="AI86" s="609"/>
      <c r="AJ86" s="610"/>
      <c r="BB86" s="312"/>
      <c r="BC86" s="313"/>
      <c r="BD86" s="334" t="b">
        <v>0</v>
      </c>
      <c r="BE86" s="336" t="s">
        <v>543</v>
      </c>
      <c r="BF86" s="337"/>
      <c r="BG86" s="337"/>
      <c r="BH86" s="337"/>
      <c r="BI86" s="337"/>
      <c r="BJ86" s="337"/>
      <c r="BK86" s="337"/>
      <c r="BL86" s="337"/>
      <c r="BM86" s="337"/>
      <c r="BN86" s="337"/>
      <c r="BO86" s="337"/>
      <c r="BP86" s="337"/>
      <c r="BQ86" s="337"/>
      <c r="BR86" s="337"/>
      <c r="BS86" s="337"/>
      <c r="BT86" s="337"/>
      <c r="BU86" s="337"/>
      <c r="BV86" s="337"/>
      <c r="BW86" s="337"/>
      <c r="BX86" s="337"/>
      <c r="BY86" s="337"/>
      <c r="BZ86" s="337"/>
      <c r="CA86" s="337"/>
      <c r="CB86" s="337"/>
      <c r="CC86" s="337"/>
      <c r="CD86" s="337"/>
      <c r="CE86" s="337"/>
      <c r="CF86" s="337"/>
      <c r="CG86" s="337"/>
      <c r="CH86" s="337"/>
      <c r="CI86" s="337"/>
      <c r="CJ86" s="338"/>
    </row>
    <row r="87" spans="2:88">
      <c r="B87" s="624"/>
      <c r="C87" s="627"/>
      <c r="D87" s="339"/>
      <c r="E87" s="611" t="s">
        <v>544</v>
      </c>
      <c r="F87" s="612"/>
      <c r="G87" s="613"/>
      <c r="H87" s="614"/>
      <c r="I87" s="615"/>
      <c r="J87" s="615"/>
      <c r="K87" s="615"/>
      <c r="L87" s="615"/>
      <c r="M87" s="615"/>
      <c r="N87" s="615"/>
      <c r="O87" s="615"/>
      <c r="P87" s="615"/>
      <c r="Q87" s="615"/>
      <c r="R87" s="615"/>
      <c r="S87" s="615"/>
      <c r="T87" s="615"/>
      <c r="U87" s="615"/>
      <c r="V87" s="615"/>
      <c r="W87" s="615"/>
      <c r="X87" s="615"/>
      <c r="Y87" s="615"/>
      <c r="Z87" s="615"/>
      <c r="AA87" s="615"/>
      <c r="AB87" s="615"/>
      <c r="AC87" s="615"/>
      <c r="AD87" s="615"/>
      <c r="AE87" s="615"/>
      <c r="AF87" s="615"/>
      <c r="AG87" s="615"/>
      <c r="AH87" s="615"/>
      <c r="AI87" s="615"/>
      <c r="AJ87" s="616"/>
      <c r="BB87" s="340"/>
      <c r="BC87" s="341"/>
      <c r="BD87" s="342" t="b">
        <v>0</v>
      </c>
      <c r="BE87" s="343" t="s">
        <v>545</v>
      </c>
      <c r="BF87" s="344"/>
      <c r="BG87" s="345"/>
      <c r="BH87" s="346"/>
      <c r="BI87" s="346"/>
      <c r="BJ87" s="346"/>
      <c r="BK87" s="346"/>
      <c r="BL87" s="346"/>
      <c r="BM87" s="346"/>
      <c r="BN87" s="346"/>
      <c r="BO87" s="346"/>
      <c r="BP87" s="346"/>
      <c r="BQ87" s="346"/>
      <c r="BR87" s="346"/>
      <c r="BS87" s="346"/>
      <c r="BT87" s="346"/>
      <c r="BU87" s="346"/>
      <c r="BV87" s="346"/>
      <c r="BW87" s="346"/>
      <c r="BX87" s="346"/>
      <c r="BY87" s="346"/>
      <c r="BZ87" s="346"/>
      <c r="CA87" s="346"/>
      <c r="CB87" s="346"/>
      <c r="CC87" s="346"/>
      <c r="CD87" s="346"/>
      <c r="CE87" s="346"/>
      <c r="CF87" s="346"/>
      <c r="CG87" s="346"/>
      <c r="CH87" s="346"/>
      <c r="CI87" s="346"/>
      <c r="CJ87" s="347"/>
    </row>
    <row r="88" spans="2:88" ht="27.75" customHeight="1">
      <c r="B88" s="617" t="s">
        <v>554</v>
      </c>
      <c r="C88" s="617"/>
      <c r="D88" s="617"/>
      <c r="E88" s="617"/>
      <c r="F88" s="617"/>
      <c r="G88" s="618"/>
      <c r="H88" s="618"/>
      <c r="I88" s="618"/>
      <c r="J88" s="618"/>
      <c r="K88" s="618"/>
      <c r="L88" s="618"/>
      <c r="M88" s="618"/>
      <c r="N88" s="619" t="s">
        <v>111</v>
      </c>
      <c r="O88" s="619"/>
      <c r="P88" s="619"/>
      <c r="Q88" s="620"/>
      <c r="R88" s="620"/>
      <c r="S88" s="620"/>
      <c r="T88" s="620"/>
      <c r="U88" s="620"/>
      <c r="V88" s="620"/>
      <c r="W88" s="620"/>
      <c r="X88" s="348"/>
      <c r="Y88" s="348"/>
      <c r="Z88" s="620" t="s">
        <v>112</v>
      </c>
      <c r="AA88" s="620"/>
      <c r="AB88" s="620"/>
      <c r="AC88" s="620"/>
      <c r="AD88" s="621"/>
      <c r="AE88" s="621"/>
      <c r="AF88" s="621"/>
      <c r="AG88" s="621"/>
      <c r="AH88" s="621"/>
      <c r="AI88" s="621"/>
      <c r="AJ88" s="621"/>
      <c r="BB88" s="349" t="s">
        <v>546</v>
      </c>
      <c r="BC88" s="349"/>
      <c r="BD88" s="349"/>
      <c r="BE88" s="349"/>
      <c r="BF88" s="349"/>
      <c r="BG88" s="350" t="s">
        <v>547</v>
      </c>
      <c r="BH88" s="351"/>
      <c r="BI88" s="351"/>
      <c r="BJ88" s="351"/>
      <c r="BK88" s="351"/>
      <c r="BL88" s="351"/>
      <c r="BM88" s="351"/>
      <c r="BN88" s="350" t="s">
        <v>548</v>
      </c>
      <c r="BO88" s="351"/>
      <c r="BP88" s="352"/>
      <c r="BQ88" s="350"/>
      <c r="BR88" s="351"/>
      <c r="BS88" s="351"/>
      <c r="BT88" s="351"/>
      <c r="BU88" s="351"/>
      <c r="BV88" s="351"/>
      <c r="BW88" s="351"/>
      <c r="BX88" s="351"/>
      <c r="BY88" s="351"/>
      <c r="BZ88" s="351"/>
      <c r="CA88" s="352"/>
      <c r="CB88" s="351"/>
      <c r="CC88" s="351" t="s">
        <v>549</v>
      </c>
      <c r="CD88" s="351"/>
      <c r="CE88" s="352"/>
      <c r="CF88" s="351"/>
      <c r="CG88" s="351"/>
      <c r="CH88" s="351"/>
      <c r="CI88" s="351"/>
      <c r="CJ88" s="351"/>
    </row>
  </sheetData>
  <sheetProtection formatRows="0" selectLockedCells="1"/>
  <mergeCells count="192">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 ref="C75:AJ75"/>
    <mergeCell ref="C76:AJ76"/>
    <mergeCell ref="C77:AJ77"/>
    <mergeCell ref="B79:B81"/>
    <mergeCell ref="C79:C81"/>
    <mergeCell ref="D79:O80"/>
    <mergeCell ref="P79:AJ80"/>
    <mergeCell ref="D81:O81"/>
    <mergeCell ref="P81:AJ81"/>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57:AJ57"/>
    <mergeCell ref="C58:AJ58"/>
    <mergeCell ref="C59:AJ59"/>
    <mergeCell ref="C60:AJ60"/>
    <mergeCell ref="C61:AJ61"/>
    <mergeCell ref="C62:AJ62"/>
    <mergeCell ref="A48:A53"/>
    <mergeCell ref="D48:AJ50"/>
    <mergeCell ref="D51:AJ53"/>
    <mergeCell ref="B54:AJ54"/>
    <mergeCell ref="C55:AJ55"/>
    <mergeCell ref="C56:AJ5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AC38:AD38"/>
    <mergeCell ref="AE38:AJ38"/>
    <mergeCell ref="E39:I39"/>
    <mergeCell ref="J39:T39"/>
    <mergeCell ref="AC39:AD39"/>
    <mergeCell ref="D35:D37"/>
    <mergeCell ref="E35:I37"/>
    <mergeCell ref="J35:T37"/>
    <mergeCell ref="U35:AA37"/>
    <mergeCell ref="AD35:AJ35"/>
    <mergeCell ref="AD36:AJ36"/>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0:K20"/>
    <mergeCell ref="L20:AJ20"/>
    <mergeCell ref="D21:H21"/>
    <mergeCell ref="I21:N21"/>
    <mergeCell ref="O21:P21"/>
    <mergeCell ref="Q21:R21"/>
    <mergeCell ref="S21:U21"/>
    <mergeCell ref="V21:AC21"/>
    <mergeCell ref="AD21:AE21"/>
    <mergeCell ref="AF21:AJ21"/>
    <mergeCell ref="D18:K18"/>
    <mergeCell ref="L18:AJ18"/>
    <mergeCell ref="D19:K19"/>
    <mergeCell ref="M19:R19"/>
    <mergeCell ref="T19:AA19"/>
    <mergeCell ref="AC19:AJ19"/>
    <mergeCell ref="D15:H15"/>
    <mergeCell ref="I15:R15"/>
    <mergeCell ref="S15:Z15"/>
    <mergeCell ref="AA15:AJ15"/>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s>
  <phoneticPr fontId="1" type="noConversion"/>
  <conditionalFormatting sqref="D9:AJ10">
    <cfRule type="expression" dxfId="1528" priority="15">
      <formula>OR($BD$8=TRUE,$BN$8=TRUE)</formula>
    </cfRule>
  </conditionalFormatting>
  <conditionalFormatting sqref="D17:AJ18 D20:AJ22">
    <cfRule type="expression" dxfId="1527" priority="16">
      <formula>$BD$16=TRUE</formula>
    </cfRule>
  </conditionalFormatting>
  <conditionalFormatting sqref="D48:AJ50">
    <cfRule type="cellIs" dxfId="1526" priority="53" operator="equal">
      <formula>" "</formula>
    </cfRule>
  </conditionalFormatting>
  <conditionalFormatting sqref="D51:AJ53">
    <cfRule type="containsBlanks" dxfId="1525" priority="54">
      <formula>LEN(TRIM(D51))=0</formula>
    </cfRule>
  </conditionalFormatting>
  <conditionalFormatting sqref="E8">
    <cfRule type="expression" dxfId="1524" priority="18" stopIfTrue="1">
      <formula>BD8=TRUE</formula>
    </cfRule>
  </conditionalFormatting>
  <conditionalFormatting sqref="E16">
    <cfRule type="expression" dxfId="1523" priority="42" stopIfTrue="1">
      <formula>BD16=TRUE</formula>
    </cfRule>
  </conditionalFormatting>
  <conditionalFormatting sqref="E83:E87">
    <cfRule type="expression" dxfId="1522" priority="45" stopIfTrue="1">
      <formula>BD83=TRUE</formula>
    </cfRule>
  </conditionalFormatting>
  <conditionalFormatting sqref="H83">
    <cfRule type="expression" dxfId="1521" priority="50" stopIfTrue="1">
      <formula>BG83=TRUE</formula>
    </cfRule>
  </conditionalFormatting>
  <conditionalFormatting sqref="H87">
    <cfRule type="expression" dxfId="1520" priority="28">
      <formula>AND($D87=TRUE, $H$87&lt;&gt;"")</formula>
    </cfRule>
    <cfRule type="expression" dxfId="1519" priority="27">
      <formula>AND($D87=TRUE, $H$87="")</formula>
    </cfRule>
  </conditionalFormatting>
  <conditionalFormatting sqref="I15:R15">
    <cfRule type="expression" dxfId="1518" priority="1">
      <formula>IF(BD16,IF(BL19,I15="",FALSE),FALSE)</formula>
    </cfRule>
  </conditionalFormatting>
  <conditionalFormatting sqref="I22:R22">
    <cfRule type="expression" dxfId="1517" priority="3">
      <formula>IF(BL19,IF(BD16,FALSE,I22=""),FALSE)</formula>
    </cfRule>
  </conditionalFormatting>
  <conditionalFormatting sqref="J23">
    <cfRule type="expression" dxfId="1516" priority="30" stopIfTrue="1">
      <formula>BI23=TRUE</formula>
    </cfRule>
  </conditionalFormatting>
  <conditionalFormatting sqref="J35 J33 L3:L6 L9:L10 J39:J41">
    <cfRule type="containsBlanks" dxfId="1515" priority="56">
      <formula>LEN(TRIM(J3))=0</formula>
    </cfRule>
  </conditionalFormatting>
  <conditionalFormatting sqref="J33:T34">
    <cfRule type="expression" dxfId="1514" priority="21">
      <formula>IF(AND($BU$26=TRUE,L33&lt;&gt;""), IF(SUMPRODUCT(LEN(L33)-LEN(SUBSTITUTE(LOWER(L33), MID("abcdefghijklmnopqrstuvwxyz", ROW(INDIRECT("1:26")), 1), ""))) &lt;= 2, TRUE, FALSE), FALSE)</formula>
    </cfRule>
  </conditionalFormatting>
  <conditionalFormatting sqref="J35:T37">
    <cfRule type="expression" dxfId="1513" priority="22">
      <formula>AND(OR($BU$26=TRUE, $BU$28=TRUE), LENB(J35)-LEN(J35)&gt;0)</formula>
    </cfRule>
  </conditionalFormatting>
  <conditionalFormatting sqref="K42:K43">
    <cfRule type="expression" dxfId="1512" priority="43" stopIfTrue="1">
      <formula>BJ42=TRUE</formula>
    </cfRule>
  </conditionalFormatting>
  <conditionalFormatting sqref="L17 L20">
    <cfRule type="expression" dxfId="1511" priority="6">
      <formula>IF(AND($BU$26=TRUE,$BN$8), IF(SUMPRODUCT(LEN(L17)-LEN(SUBSTITUTE(LOWER(L17), MID("abcdefghijklmnopqrstuvwxyz", ROW(INDIRECT("1:26")), 1), ""))) &lt;= 2, TRUE, FALSE), FALSE)</formula>
    </cfRule>
  </conditionalFormatting>
  <conditionalFormatting sqref="L3:AJ3">
    <cfRule type="expression" dxfId="1510" priority="14">
      <formula>IF(AND($BU$26=TRUE,$L$3&lt;&gt;""), IF(SUMPRODUCT(LEN(L3)-LEN(SUBSTITUTE(LOWER(L3), MID("abcdefghijklmnopqrstuvwxyz", ROW(INDIRECT("1:26")), 1), ""))) &lt;= 2, TRUE, FALSE), FALSE)</formula>
    </cfRule>
  </conditionalFormatting>
  <conditionalFormatting sqref="L9:AJ10 L4:AJ4 L6:AJ6 J33 J35">
    <cfRule type="expression" dxfId="1509" priority="17">
      <formula>IF(AND($BU$26=TRUE,J4&lt;&gt;""), IF(SUMPRODUCT(LEN(J4)-LEN(SUBSTITUTE(LOWER(J4), MID("abcdefghijklmnopqrstuvwxyz", ROW(INDIRECT("1:26")), 1), ""))) &lt;= 2, TRUE, FALSE), FALSE)</formula>
    </cfRule>
  </conditionalFormatting>
  <conditionalFormatting sqref="L20:AJ20">
    <cfRule type="expression" dxfId="1508" priority="2">
      <formula>IF(BS19,IF(BD16,FALSE,L20=""),FALSE)</formula>
    </cfRule>
  </conditionalFormatting>
  <conditionalFormatting sqref="M19">
    <cfRule type="expression" dxfId="1507" priority="5" stopIfTrue="1">
      <formula>BL19=TRUE</formula>
    </cfRule>
  </conditionalFormatting>
  <conditionalFormatting sqref="N31">
    <cfRule type="expression" dxfId="1506" priority="26">
      <formula>AND($U$29=TRUE,$N$30&lt;&gt;TRUE,$AA$30&lt;&gt;TRUE,$N$31="")</formula>
    </cfRule>
    <cfRule type="expression" dxfId="1505" priority="23">
      <formula>AND($BU$29,AND($BN$30=FALSE,$CA$30=FALSE,$N$31=""))</formula>
    </cfRule>
  </conditionalFormatting>
  <conditionalFormatting sqref="O8">
    <cfRule type="expression" dxfId="1504" priority="19" stopIfTrue="1">
      <formula>BN8=TRUE</formula>
    </cfRule>
  </conditionalFormatting>
  <conditionalFormatting sqref="O23">
    <cfRule type="expression" dxfId="1503" priority="29" stopIfTrue="1">
      <formula>BN23=TRUE</formula>
    </cfRule>
  </conditionalFormatting>
  <conditionalFormatting sqref="O25:O26">
    <cfRule type="expression" dxfId="1502" priority="32" stopIfTrue="1">
      <formula>BN25=TRUE</formula>
    </cfRule>
  </conditionalFormatting>
  <conditionalFormatting sqref="O28">
    <cfRule type="expression" dxfId="1501" priority="34" stopIfTrue="1">
      <formula>BN28=TRUE</formula>
    </cfRule>
  </conditionalFormatting>
  <conditionalFormatting sqref="O29">
    <cfRule type="expression" dxfId="1500" priority="20">
      <formula>BN29=TRUE</formula>
    </cfRule>
  </conditionalFormatting>
  <conditionalFormatting sqref="O30">
    <cfRule type="expression" dxfId="1499" priority="36">
      <formula>BN30=TRUE</formula>
    </cfRule>
  </conditionalFormatting>
  <conditionalFormatting sqref="O84">
    <cfRule type="expression" dxfId="1498" priority="51" stopIfTrue="1">
      <formula>BN84=TRUE</formula>
    </cfRule>
  </conditionalFormatting>
  <conditionalFormatting sqref="O30:Z30">
    <cfRule type="expression" dxfId="1497" priority="25">
      <formula>AND($BU$29,AND($BN$30=FALSE,$CA$30=FALSE,$N$31=""))</formula>
    </cfRule>
  </conditionalFormatting>
  <conditionalFormatting sqref="T19">
    <cfRule type="expression" dxfId="1496" priority="4" stopIfTrue="1">
      <formula>BS19=TRUE</formula>
    </cfRule>
  </conditionalFormatting>
  <conditionalFormatting sqref="U28:AJ28">
    <cfRule type="expression" dxfId="1495" priority="55">
      <formula>$U$28&lt;&gt;""</formula>
    </cfRule>
  </conditionalFormatting>
  <conditionalFormatting sqref="V23">
    <cfRule type="expression" dxfId="1494" priority="31" stopIfTrue="1">
      <formula>BU23=TRUE</formula>
    </cfRule>
  </conditionalFormatting>
  <conditionalFormatting sqref="V25:V26">
    <cfRule type="expression" dxfId="1493" priority="38" stopIfTrue="1">
      <formula>BU25=TRUE</formula>
    </cfRule>
  </conditionalFormatting>
  <conditionalFormatting sqref="V29 O29">
    <cfRule type="expression" dxfId="1492" priority="37">
      <formula>AND($BN$28,AND($BN$29=FALSE,$BU$29=FALSE))</formula>
    </cfRule>
  </conditionalFormatting>
  <conditionalFormatting sqref="V29">
    <cfRule type="expression" dxfId="1491" priority="35">
      <formula>BU29=TRUE</formula>
    </cfRule>
  </conditionalFormatting>
  <conditionalFormatting sqref="V85">
    <cfRule type="expression" dxfId="1490" priority="52" stopIfTrue="1">
      <formula>BU85=TRUE</formula>
    </cfRule>
  </conditionalFormatting>
  <conditionalFormatting sqref="AC19">
    <cfRule type="notContainsBlanks" dxfId="1489" priority="58">
      <formula>LEN(TRIM(AC19))&gt;0</formula>
    </cfRule>
  </conditionalFormatting>
  <conditionalFormatting sqref="AC30">
    <cfRule type="expression" dxfId="1488" priority="41">
      <formula>CA30=TRUE</formula>
    </cfRule>
    <cfRule type="expression" dxfId="1487" priority="24">
      <formula>AND($BU$29,AND($BN$30=FALSE,$CA$30=FALSE,$N$31=""))</formula>
    </cfRule>
  </conditionalFormatting>
  <conditionalFormatting sqref="AC38:AC39">
    <cfRule type="containsBlanks" dxfId="1486" priority="57">
      <formula>LEN(TRIM(AC38))=0</formula>
    </cfRule>
  </conditionalFormatting>
  <conditionalFormatting sqref="AD25">
    <cfRule type="expression" dxfId="1485" priority="40" stopIfTrue="1">
      <formula>CC25=TRUE</formula>
    </cfRule>
  </conditionalFormatting>
  <conditionalFormatting sqref="AD33:AD37">
    <cfRule type="expression" dxfId="1484" priority="9" stopIfTrue="1">
      <formula>CC33=TRUE</formula>
    </cfRule>
  </conditionalFormatting>
  <conditionalFormatting sqref="AD33:AJ34">
    <cfRule type="expression" dxfId="1483" priority="8">
      <formula>IF(OR($CC$33,$CC$34)=FALSE,TRUE,FALSE)</formula>
    </cfRule>
  </conditionalFormatting>
  <conditionalFormatting sqref="AD35:AJ37">
    <cfRule type="expression" dxfId="1482"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577B24E0-E3CB-4F61-9F3A-90285C98D14E}">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C204D0AF-4E31-4B00-9606-0BBB44C17DE6}">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B64D8D77-AC61-4D50-943A-2B8FD53BDD3B}">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BCEB7BBD-E925-450D-B12A-23C86004DCB5}">
      <formula1>IF($BU$26=TRUE, IF(SUMPRODUCT(LEN(J33)-LEN(SUBSTITUTE(LOWER(J33), MID("abcdefghijklmnopqrstuvwxyz", ROW(INDIRECT("1:26")), 1), ""))) &lt;= 2, FALSE, TRUE), TRUE)</formula1>
    </dataValidation>
    <dataValidation type="custom" allowBlank="1" showInputMessage="1" showErrorMessage="1" errorTitle="123" sqref="U26" xr:uid="{36026148-A96D-4D2F-8EBF-EF168201713F}">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C328B706-A8D1-4A43-BFFC-704403EABB72}"/>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E050600D-92F4-47AA-AD20-DAF605D589A5}"/>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55840598-EA21-42C0-B62D-576950BB4ADA}">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CD604F65-5A34-4BE4-9307-7E96CBF87027}">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1033A648-626C-44FA-8828-E720CB23ACDB}">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04A8BB01-98C8-4E39-8A89-42813C71C78F}"/>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8B602DD9-56F9-4519-A09A-07C279DB92C0}"/>
    <hyperlink ref="A16" location="附件一、付款切結書!Print_Area" display="付款切結書連結" xr:uid="{0577FDDC-5543-4AA9-A619-39E1961F7C8D}"/>
    <hyperlink ref="A23:A26" location="'安心資訊平台聲明書(事後申請)'!Print_Area" display="'安心資訊平台聲明書(事後申請)'!Print_Area" xr:uid="{8F8F4FCC-9BF4-48A9-B24A-4E28E71068B8}"/>
    <hyperlink ref="A9" location="附件一、付款切結書!A1" display="payment statement" xr:uid="{15AE368B-A2C5-42C4-8ACC-CC21B5814E85}"/>
    <hyperlink ref="A33" location="附件二、委託檢測聲明書!A1" display="Statemen of authorization" xr:uid="{652EC962-8381-4653-8085-7EC024AE7A9D}"/>
    <hyperlink ref="A37" location="附件二、委託檢測聲明書!Print_Area" display="委託檢測聲明書連結" xr:uid="{D2AC1575-8C75-4C5D-97C2-96F97B84C8E1}"/>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一般商品
Ultra Trace and Industrial Safety Hygiene Laboratory Application Form -Commodity</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No.:&amp;R&amp;"微軟正黑體"&amp;9版次Version：1.1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155649"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155650"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155651"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155652"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155653"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155654"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155655"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155656"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155657"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155658"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155659"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155660"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155661"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155662"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155663"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155664"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155665"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155666"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155667"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155668"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155669"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155670"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155671"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155672"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155673"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155674"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155675"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155676"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155677"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155678"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155679"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155680"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155681"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155682"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155683"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155684"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155685"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155686"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155687"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155688"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FD068-B307-457D-93F9-BA63DF0C9505}">
  <sheetPr codeName="Sheet5">
    <tabColor rgb="FFFFC000"/>
  </sheetPr>
  <dimension ref="B1:CK83"/>
  <sheetViews>
    <sheetView view="pageBreakPreview" zoomScaleNormal="100" zoomScaleSheetLayoutView="100" workbookViewId="0">
      <selection activeCell="B14" sqref="B14:AK14"/>
    </sheetView>
  </sheetViews>
  <sheetFormatPr defaultRowHeight="15.75"/>
  <cols>
    <col min="1" max="1" width="4.5703125" customWidth="1"/>
    <col min="2" max="37" width="3.85546875" style="11" customWidth="1"/>
    <col min="38" max="48" width="9.140625" hidden="1" customWidth="1"/>
    <col min="49" max="49" width="10.28515625" hidden="1" customWidth="1"/>
    <col min="50" max="51" width="9.140625" hidden="1" customWidth="1"/>
    <col min="53" max="89" width="9.140625" style="11" hidden="1" customWidth="1"/>
  </cols>
  <sheetData>
    <row r="1" spans="2:77" ht="16.5">
      <c r="B1" s="642" t="s">
        <v>9</v>
      </c>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4"/>
      <c r="AL1" s="40"/>
      <c r="AN1" s="41" t="s">
        <v>268</v>
      </c>
      <c r="AP1" s="41" t="s">
        <v>269</v>
      </c>
      <c r="AW1" s="9"/>
      <c r="AY1" s="46" t="str">
        <f>IF(OR(COUNTIF(BB1:BB139,TRUE)),"《"&amp;B1&amp;"》","")</f>
        <v/>
      </c>
    </row>
    <row r="2" spans="2:77" ht="33" customHeight="1">
      <c r="B2" s="648" t="s">
        <v>276</v>
      </c>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646"/>
      <c r="AI2" s="646"/>
      <c r="AJ2" s="646"/>
      <c r="AK2" s="649"/>
      <c r="AL2" s="42" t="s">
        <v>18</v>
      </c>
      <c r="AM2" s="42" t="s">
        <v>20</v>
      </c>
      <c r="AN2" s="42" t="s">
        <v>270</v>
      </c>
      <c r="AO2" s="43" t="s">
        <v>271</v>
      </c>
      <c r="AP2" s="42" t="s">
        <v>272</v>
      </c>
      <c r="AQ2" s="42" t="s">
        <v>19</v>
      </c>
      <c r="AR2" s="42" t="s">
        <v>273</v>
      </c>
      <c r="AS2" s="42" t="s">
        <v>274</v>
      </c>
      <c r="AT2" s="42" t="s">
        <v>20</v>
      </c>
      <c r="AU2" s="2"/>
      <c r="AV2" s="2"/>
      <c r="AW2" s="4"/>
      <c r="AY2" s="47" t="str" cm="1">
        <f t="array" ref="AY2">IF(AY1&lt;&gt;"",LOOKUP(2,1/(AT3:AT1003&lt;&gt;""),AT3:AT1003),"")</f>
        <v/>
      </c>
    </row>
    <row r="3" spans="2:77" ht="15.75" customHeight="1">
      <c r="B3" s="652" t="s">
        <v>120</v>
      </c>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652"/>
      <c r="AJ3" s="652"/>
      <c r="AK3" s="51">
        <f>COUNTIF(BB4:BB11,TRUE)</f>
        <v>0</v>
      </c>
      <c r="AL3" s="44">
        <v>1</v>
      </c>
      <c r="AM3" t="str">
        <f>B3</f>
        <v>CNS 12639  嬰兒紙尿褲 CNS 12639 Disposable diaper for baby： (樣品請提供完整包裝約80片)</v>
      </c>
      <c r="AN3" t="b">
        <f>OR(BB4:BB11)</f>
        <v>0</v>
      </c>
      <c r="AO3" t="s">
        <v>21</v>
      </c>
      <c r="AP3" t="b">
        <f>TRUE</f>
        <v>1</v>
      </c>
      <c r="AQ3" s="45" t="b">
        <f>AND($AN3,$AP3)</f>
        <v>0</v>
      </c>
      <c r="AR3" s="45" t="b">
        <f>IF($AN3=TRUE,$AP3&lt;&gt;TRUE)</f>
        <v>0</v>
      </c>
      <c r="AT3" s="11" t="str">
        <f>IF(AQ3=TRUE,
    IF(AL3=3,
        IF(AM3="", "", "        "&amp;REPT("-", LEN(AO3) - LEN(SUBSTITUTE(AO3, "-", "")))&amp;AM3&amp;CHAR(10)),
        IF(AL3=1, ""&amp;AM3&amp;CHAR(10),
           IF(AL3=2, "      █"&amp;AM3&amp;CHAR(10), AM3&amp;CHAR(10))
        )
    ),
    "")</f>
        <v/>
      </c>
      <c r="AU3" s="8"/>
      <c r="AV3" s="8"/>
      <c r="AW3" s="39"/>
      <c r="AY3" s="45"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77">
      <c r="B4" s="53" t="b">
        <f>$BB$4</f>
        <v>0</v>
      </c>
      <c r="C4" s="667" t="s">
        <v>251</v>
      </c>
      <c r="D4" s="667"/>
      <c r="E4" s="667"/>
      <c r="F4" s="667"/>
      <c r="G4" s="667"/>
      <c r="H4" s="667"/>
      <c r="I4" s="667"/>
      <c r="J4" s="667"/>
      <c r="K4" s="667"/>
      <c r="L4" s="667"/>
      <c r="M4" s="667"/>
      <c r="N4" s="667"/>
      <c r="O4" s="667"/>
      <c r="P4" s="667"/>
      <c r="Q4" s="667"/>
      <c r="R4" s="667"/>
      <c r="S4" s="667"/>
      <c r="T4" s="667"/>
      <c r="U4" s="667"/>
      <c r="V4" s="667"/>
      <c r="W4" s="667"/>
      <c r="X4" s="667"/>
      <c r="Y4" s="667"/>
      <c r="Z4" s="667"/>
      <c r="AA4" s="667"/>
      <c r="AB4" s="667"/>
      <c r="AC4" s="667"/>
      <c r="AD4" s="667"/>
      <c r="AE4" s="667"/>
      <c r="AF4" s="667"/>
      <c r="AG4" s="667"/>
      <c r="AH4" s="667"/>
      <c r="AI4" s="667"/>
      <c r="AJ4" s="667"/>
      <c r="AK4" s="667"/>
      <c r="AL4">
        <v>2</v>
      </c>
      <c r="AM4" s="6" t="str">
        <f>IF(BB4,C4,"")</f>
        <v/>
      </c>
      <c r="AN4" s="6" t="b">
        <f>BB4</f>
        <v>0</v>
      </c>
      <c r="AO4" s="6" t="s">
        <v>22</v>
      </c>
      <c r="AP4" s="6" t="b">
        <f>BB4</f>
        <v>0</v>
      </c>
      <c r="AQ4" s="45" t="b">
        <f t="shared" ref="AQ4:AQ52" si="0">AND($AN4,$AP4)</f>
        <v>0</v>
      </c>
      <c r="AR4" s="45" t="b">
        <f t="shared" ref="AR4:AR52" si="1">IF($AN4=TRUE,$AP4&lt;&gt;TRUE)</f>
        <v>0</v>
      </c>
      <c r="AT4" s="11" t="str">
        <f>AT3&amp;IF(AQ4=TRUE,
    IF(AL4=3,
        IF(AM4="", "", "        "&amp;REPT("-", LEN(AO4) - LEN(SUBSTITUTE(AO4, "-", "")))&amp;AM4&amp;CHAR(10)),
        IF(AL4=1, ""&amp;AM4&amp;CHAR(10),
           IF(AL4=2, "      █"&amp;AM4&amp;CHAR(10), AM4&amp;CHAR(10))
        )
    ),
    "")</f>
        <v/>
      </c>
      <c r="AU4" s="6"/>
      <c r="AV4" s="8"/>
      <c r="AW4" s="39"/>
      <c r="BB4" s="11" t="b">
        <v>0</v>
      </c>
    </row>
    <row r="5" spans="2:77">
      <c r="B5" s="53" t="b">
        <f>$BB$5</f>
        <v>0</v>
      </c>
      <c r="C5" s="667" t="s">
        <v>257</v>
      </c>
      <c r="D5" s="667"/>
      <c r="E5" s="667"/>
      <c r="F5" s="667"/>
      <c r="G5" s="667"/>
      <c r="H5" s="667"/>
      <c r="I5" s="667"/>
      <c r="J5" s="667"/>
      <c r="K5" s="667"/>
      <c r="L5" s="667"/>
      <c r="M5" s="667"/>
      <c r="N5" s="667"/>
      <c r="O5" s="667"/>
      <c r="P5" s="667"/>
      <c r="Q5" s="667"/>
      <c r="R5" s="667"/>
      <c r="S5" s="667"/>
      <c r="T5" s="667"/>
      <c r="U5" s="667"/>
      <c r="V5" s="667"/>
      <c r="W5" s="667"/>
      <c r="X5" s="667"/>
      <c r="Y5" s="667"/>
      <c r="Z5" s="667"/>
      <c r="AA5" s="667"/>
      <c r="AB5" s="667"/>
      <c r="AC5" s="667"/>
      <c r="AD5" s="667"/>
      <c r="AE5" s="667"/>
      <c r="AF5" s="667"/>
      <c r="AG5" s="667"/>
      <c r="AH5" s="667"/>
      <c r="AI5" s="667"/>
      <c r="AJ5" s="667"/>
      <c r="AK5" s="667"/>
      <c r="AL5">
        <v>2</v>
      </c>
      <c r="AM5" s="6" t="str">
        <f t="shared" ref="AM5:AM11" si="2">IF(BB5,C5,"")</f>
        <v/>
      </c>
      <c r="AN5" s="6" t="b">
        <f t="shared" ref="AN5:AN11" si="3">BB5</f>
        <v>0</v>
      </c>
      <c r="AO5" s="6" t="s">
        <v>23</v>
      </c>
      <c r="AP5" s="6" t="b">
        <f t="shared" ref="AP5:AP11" si="4">BB5</f>
        <v>0</v>
      </c>
      <c r="AQ5" s="45" t="b">
        <f t="shared" si="0"/>
        <v>0</v>
      </c>
      <c r="AR5" s="45" t="b">
        <f t="shared" si="1"/>
        <v>0</v>
      </c>
      <c r="AT5" s="11" t="str">
        <f t="shared" ref="AT5:AT52" si="5">AT4&amp;IF(AQ5=TRUE,
    IF(AL5=3,
        IF(AM5="", "", "        "&amp;REPT("-", LEN(AO5) - LEN(SUBSTITUTE(AO5, "-", "")))&amp;AM5&amp;CHAR(10)),
        IF(AL5=1, ""&amp;AM5&amp;CHAR(10),
           IF(AL5=2, "      █"&amp;AM5&amp;CHAR(10), AM5&amp;CHAR(10))
        )
    ),
    "")</f>
        <v/>
      </c>
      <c r="AU5" s="6"/>
      <c r="AV5" s="8"/>
      <c r="AW5" s="39"/>
      <c r="BB5" s="11" t="b">
        <v>0</v>
      </c>
    </row>
    <row r="6" spans="2:77">
      <c r="B6" s="53" t="b">
        <f>$BB$6</f>
        <v>0</v>
      </c>
      <c r="C6" s="667" t="s">
        <v>262</v>
      </c>
      <c r="D6" s="667"/>
      <c r="E6" s="667"/>
      <c r="F6" s="667"/>
      <c r="G6" s="667"/>
      <c r="H6" s="667"/>
      <c r="I6" s="667"/>
      <c r="J6" s="667"/>
      <c r="K6" s="667"/>
      <c r="L6" s="667"/>
      <c r="M6" s="667"/>
      <c r="N6" s="667"/>
      <c r="O6" s="667"/>
      <c r="P6" s="667"/>
      <c r="Q6" s="667"/>
      <c r="R6" s="667"/>
      <c r="S6" s="667"/>
      <c r="T6" s="667"/>
      <c r="U6" s="667"/>
      <c r="V6" s="667"/>
      <c r="W6" s="667"/>
      <c r="X6" s="667"/>
      <c r="Y6" s="667"/>
      <c r="Z6" s="667"/>
      <c r="AA6" s="667"/>
      <c r="AB6" s="667"/>
      <c r="AC6" s="667"/>
      <c r="AD6" s="667"/>
      <c r="AE6" s="667"/>
      <c r="AF6" s="667"/>
      <c r="AG6" s="667"/>
      <c r="AH6" s="667"/>
      <c r="AI6" s="667"/>
      <c r="AJ6" s="667"/>
      <c r="AK6" s="667"/>
      <c r="AL6">
        <v>2</v>
      </c>
      <c r="AM6" s="6" t="str">
        <f t="shared" si="2"/>
        <v/>
      </c>
      <c r="AN6" s="6" t="b">
        <f t="shared" si="3"/>
        <v>0</v>
      </c>
      <c r="AO6" s="6" t="s">
        <v>24</v>
      </c>
      <c r="AP6" s="6" t="b">
        <f t="shared" si="4"/>
        <v>0</v>
      </c>
      <c r="AQ6" s="45" t="b">
        <f t="shared" si="0"/>
        <v>0</v>
      </c>
      <c r="AR6" s="45" t="b">
        <f t="shared" si="1"/>
        <v>0</v>
      </c>
      <c r="AT6" s="11" t="str">
        <f t="shared" si="5"/>
        <v/>
      </c>
      <c r="AU6" s="6"/>
      <c r="AV6" s="8"/>
      <c r="AW6" s="39"/>
      <c r="BB6" s="11" t="b">
        <v>0</v>
      </c>
    </row>
    <row r="7" spans="2:77">
      <c r="B7" s="53" t="b">
        <f>$BB$7</f>
        <v>0</v>
      </c>
      <c r="C7" s="667" t="s">
        <v>260</v>
      </c>
      <c r="D7" s="667"/>
      <c r="E7" s="667"/>
      <c r="F7" s="667"/>
      <c r="G7" s="667"/>
      <c r="H7" s="667"/>
      <c r="I7" s="667"/>
      <c r="J7" s="667"/>
      <c r="K7" s="667"/>
      <c r="L7" s="667"/>
      <c r="M7" s="667"/>
      <c r="N7" s="667"/>
      <c r="O7" s="667"/>
      <c r="P7" s="667"/>
      <c r="Q7" s="667"/>
      <c r="R7" s="667"/>
      <c r="S7" s="667"/>
      <c r="T7" s="667"/>
      <c r="U7" s="667"/>
      <c r="V7" s="667"/>
      <c r="W7" s="667"/>
      <c r="X7" s="667"/>
      <c r="Y7" s="667"/>
      <c r="Z7" s="667"/>
      <c r="AA7" s="667"/>
      <c r="AB7" s="667"/>
      <c r="AC7" s="667"/>
      <c r="AD7" s="667"/>
      <c r="AE7" s="667"/>
      <c r="AF7" s="667"/>
      <c r="AG7" s="667"/>
      <c r="AH7" s="667"/>
      <c r="AI7" s="667"/>
      <c r="AJ7" s="667"/>
      <c r="AK7" s="667"/>
      <c r="AL7">
        <v>2</v>
      </c>
      <c r="AM7" s="6" t="str">
        <f t="shared" si="2"/>
        <v/>
      </c>
      <c r="AN7" s="6" t="b">
        <f t="shared" si="3"/>
        <v>0</v>
      </c>
      <c r="AO7" s="6" t="s">
        <v>25</v>
      </c>
      <c r="AP7" s="6" t="b">
        <f t="shared" si="4"/>
        <v>0</v>
      </c>
      <c r="AQ7" s="45" t="b">
        <f t="shared" si="0"/>
        <v>0</v>
      </c>
      <c r="AR7" s="45" t="b">
        <f t="shared" si="1"/>
        <v>0</v>
      </c>
      <c r="AT7" s="11" t="str">
        <f t="shared" si="5"/>
        <v/>
      </c>
      <c r="AU7" s="6"/>
      <c r="AV7" s="8"/>
      <c r="AW7" s="39"/>
      <c r="BB7" s="11" t="b">
        <v>0</v>
      </c>
    </row>
    <row r="8" spans="2:77">
      <c r="B8" s="53" t="b">
        <f>$BB$8</f>
        <v>0</v>
      </c>
      <c r="C8" s="667" t="s">
        <v>261</v>
      </c>
      <c r="D8" s="667"/>
      <c r="E8" s="667"/>
      <c r="F8" s="667"/>
      <c r="G8" s="667"/>
      <c r="H8" s="667"/>
      <c r="I8" s="667"/>
      <c r="J8" s="667"/>
      <c r="K8" s="667"/>
      <c r="L8" s="667"/>
      <c r="M8" s="667"/>
      <c r="N8" s="667"/>
      <c r="O8" s="667"/>
      <c r="P8" s="667"/>
      <c r="Q8" s="667"/>
      <c r="R8" s="667"/>
      <c r="S8" s="667"/>
      <c r="T8" s="667"/>
      <c r="U8" s="667"/>
      <c r="V8" s="667"/>
      <c r="W8" s="667"/>
      <c r="X8" s="667"/>
      <c r="Y8" s="667"/>
      <c r="Z8" s="667"/>
      <c r="AA8" s="667"/>
      <c r="AB8" s="667"/>
      <c r="AC8" s="667"/>
      <c r="AD8" s="667"/>
      <c r="AE8" s="667"/>
      <c r="AF8" s="667"/>
      <c r="AG8" s="667"/>
      <c r="AH8" s="667"/>
      <c r="AI8" s="667"/>
      <c r="AJ8" s="667"/>
      <c r="AK8" s="667"/>
      <c r="AL8">
        <v>2</v>
      </c>
      <c r="AM8" s="6" t="str">
        <f t="shared" si="2"/>
        <v/>
      </c>
      <c r="AN8" s="6" t="b">
        <f t="shared" si="3"/>
        <v>0</v>
      </c>
      <c r="AO8" s="6" t="s">
        <v>26</v>
      </c>
      <c r="AP8" s="6" t="b">
        <f t="shared" si="4"/>
        <v>0</v>
      </c>
      <c r="AQ8" s="45" t="b">
        <f t="shared" si="0"/>
        <v>0</v>
      </c>
      <c r="AR8" s="45" t="b">
        <f t="shared" si="1"/>
        <v>0</v>
      </c>
      <c r="AT8" s="11" t="str">
        <f t="shared" si="5"/>
        <v/>
      </c>
      <c r="AU8" s="6"/>
      <c r="AV8" s="8"/>
      <c r="AW8" s="39"/>
      <c r="BB8" s="11" t="b">
        <v>0</v>
      </c>
    </row>
    <row r="9" spans="2:77">
      <c r="B9" s="53" t="b">
        <f>$BB$9</f>
        <v>0</v>
      </c>
      <c r="C9" s="667" t="s">
        <v>252</v>
      </c>
      <c r="D9" s="667"/>
      <c r="E9" s="667"/>
      <c r="F9" s="667"/>
      <c r="G9" s="667"/>
      <c r="H9" s="667"/>
      <c r="I9" s="667"/>
      <c r="J9" s="667"/>
      <c r="K9" s="667"/>
      <c r="L9" s="667"/>
      <c r="M9" s="667"/>
      <c r="N9" s="667"/>
      <c r="O9" s="667"/>
      <c r="P9" s="667"/>
      <c r="Q9" s="667"/>
      <c r="R9" s="667"/>
      <c r="S9" s="667"/>
      <c r="T9" s="667"/>
      <c r="U9" s="667"/>
      <c r="V9" s="667"/>
      <c r="W9" s="667"/>
      <c r="X9" s="667"/>
      <c r="Y9" s="667"/>
      <c r="Z9" s="667"/>
      <c r="AA9" s="667"/>
      <c r="AB9" s="667"/>
      <c r="AC9" s="667"/>
      <c r="AD9" s="667"/>
      <c r="AE9" s="667"/>
      <c r="AF9" s="667"/>
      <c r="AG9" s="667"/>
      <c r="AH9" s="667"/>
      <c r="AI9" s="667"/>
      <c r="AJ9" s="667"/>
      <c r="AK9" s="667"/>
      <c r="AL9">
        <v>2</v>
      </c>
      <c r="AM9" s="6" t="str">
        <f t="shared" si="2"/>
        <v/>
      </c>
      <c r="AN9" s="6" t="b">
        <f t="shared" si="3"/>
        <v>0</v>
      </c>
      <c r="AO9" s="6" t="s">
        <v>27</v>
      </c>
      <c r="AP9" s="6" t="b">
        <f t="shared" si="4"/>
        <v>0</v>
      </c>
      <c r="AQ9" s="45" t="b">
        <f t="shared" si="0"/>
        <v>0</v>
      </c>
      <c r="AR9" s="45" t="b">
        <f t="shared" si="1"/>
        <v>0</v>
      </c>
      <c r="AT9" s="11" t="str">
        <f t="shared" si="5"/>
        <v/>
      </c>
      <c r="AU9" s="6"/>
      <c r="AV9" s="8"/>
      <c r="AW9" s="39"/>
      <c r="BB9" s="11" t="b">
        <v>0</v>
      </c>
    </row>
    <row r="10" spans="2:77">
      <c r="B10" s="53" t="b">
        <f>$BB$10</f>
        <v>0</v>
      </c>
      <c r="C10" s="667" t="s">
        <v>253</v>
      </c>
      <c r="D10" s="667"/>
      <c r="E10" s="667"/>
      <c r="F10" s="667"/>
      <c r="G10" s="667"/>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v>2</v>
      </c>
      <c r="AM10" s="6" t="str">
        <f t="shared" si="2"/>
        <v/>
      </c>
      <c r="AN10" s="6" t="b">
        <f t="shared" si="3"/>
        <v>0</v>
      </c>
      <c r="AO10" s="6" t="s">
        <v>28</v>
      </c>
      <c r="AP10" s="6" t="b">
        <f t="shared" si="4"/>
        <v>0</v>
      </c>
      <c r="AQ10" s="45" t="b">
        <f t="shared" si="0"/>
        <v>0</v>
      </c>
      <c r="AR10" s="45" t="b">
        <f t="shared" si="1"/>
        <v>0</v>
      </c>
      <c r="AT10" s="11" t="str">
        <f t="shared" si="5"/>
        <v/>
      </c>
      <c r="AU10" s="6"/>
      <c r="AV10" s="8"/>
      <c r="AW10" s="39"/>
      <c r="BB10" s="11" t="b">
        <v>0</v>
      </c>
    </row>
    <row r="11" spans="2:77">
      <c r="B11" s="53" t="b">
        <f>$BB$11</f>
        <v>0</v>
      </c>
      <c r="C11" s="667" t="s">
        <v>264</v>
      </c>
      <c r="D11" s="667"/>
      <c r="E11" s="667"/>
      <c r="F11" s="667"/>
      <c r="G11" s="667"/>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67"/>
      <c r="AF11" s="667"/>
      <c r="AG11" s="667"/>
      <c r="AH11" s="667"/>
      <c r="AI11" s="667"/>
      <c r="AJ11" s="667"/>
      <c r="AK11" s="667"/>
      <c r="AL11">
        <v>2</v>
      </c>
      <c r="AM11" s="6" t="str">
        <f t="shared" si="2"/>
        <v/>
      </c>
      <c r="AN11" s="6" t="b">
        <f t="shared" si="3"/>
        <v>0</v>
      </c>
      <c r="AO11" s="6" t="s">
        <v>64</v>
      </c>
      <c r="AP11" s="6" t="b">
        <f t="shared" si="4"/>
        <v>0</v>
      </c>
      <c r="AQ11" s="45" t="b">
        <f t="shared" si="0"/>
        <v>0</v>
      </c>
      <c r="AR11" s="45" t="b">
        <f t="shared" si="1"/>
        <v>0</v>
      </c>
      <c r="AT11" s="11" t="str">
        <f t="shared" si="5"/>
        <v/>
      </c>
      <c r="AU11" s="6"/>
      <c r="AV11" s="8"/>
      <c r="AW11" s="39"/>
      <c r="BB11" s="11" t="b">
        <v>0</v>
      </c>
    </row>
    <row r="12" spans="2:77">
      <c r="B12" s="652" t="s">
        <v>267</v>
      </c>
      <c r="C12" s="652"/>
      <c r="D12" s="652"/>
      <c r="E12" s="652"/>
      <c r="F12" s="652"/>
      <c r="G12" s="652"/>
      <c r="H12" s="652"/>
      <c r="I12" s="652"/>
      <c r="J12" s="652"/>
      <c r="K12" s="652"/>
      <c r="L12" s="652"/>
      <c r="M12" s="652"/>
      <c r="N12" s="652"/>
      <c r="O12" s="652"/>
      <c r="P12" s="652"/>
      <c r="Q12" s="652"/>
      <c r="R12" s="652"/>
      <c r="S12" s="652"/>
      <c r="T12" s="652"/>
      <c r="U12" s="652"/>
      <c r="V12" s="652"/>
      <c r="W12" s="652"/>
      <c r="X12" s="652"/>
      <c r="Y12" s="652"/>
      <c r="Z12" s="652"/>
      <c r="AA12" s="652"/>
      <c r="AB12" s="652"/>
      <c r="AC12" s="652"/>
      <c r="AD12" s="652"/>
      <c r="AE12" s="652"/>
      <c r="AF12" s="652"/>
      <c r="AG12" s="652"/>
      <c r="AH12" s="652"/>
      <c r="AI12" s="652"/>
      <c r="AJ12" s="652"/>
      <c r="AK12" s="51">
        <f>COUNTIF(BB14:BB23,TRUE)</f>
        <v>0</v>
      </c>
      <c r="AL12" s="5">
        <v>1</v>
      </c>
      <c r="AM12" t="str">
        <f>IF(AS12="","",AS12)&amp;B12</f>
        <v>CNS 13073  成人紙尿褲 CNS 13073 Disposable diaper for adult：(樣品請提供完整包裝約80片)</v>
      </c>
      <c r="AN12" t="b">
        <f>OR(BB14:BB23)</f>
        <v>0</v>
      </c>
      <c r="AO12" s="6" t="s">
        <v>29</v>
      </c>
      <c r="AP12" t="b">
        <f>TRUE</f>
        <v>1</v>
      </c>
      <c r="AQ12" s="45" t="b">
        <f t="shared" si="0"/>
        <v>0</v>
      </c>
      <c r="AR12" s="45" t="b">
        <f t="shared" si="1"/>
        <v>0</v>
      </c>
      <c r="AS12" t="str">
        <f>IF(OR(AL12=1,AL12=2),IF(AR13,"【!!!未填寫紙尿褲種類!!!】",""),"")</f>
        <v/>
      </c>
      <c r="AT12" s="11" t="str">
        <f t="shared" si="5"/>
        <v/>
      </c>
      <c r="AU12" s="8"/>
      <c r="AV12" s="8"/>
      <c r="AW12" s="39"/>
    </row>
    <row r="13" spans="2:77">
      <c r="B13" s="672" t="s">
        <v>278</v>
      </c>
      <c r="C13" s="672"/>
      <c r="D13" s="672"/>
      <c r="E13" s="672"/>
      <c r="F13" s="672"/>
      <c r="G13" s="672"/>
      <c r="H13" s="672"/>
      <c r="I13" s="672"/>
      <c r="J13" s="672"/>
      <c r="K13" s="672"/>
      <c r="L13" s="672"/>
      <c r="M13" s="672"/>
      <c r="N13" s="672"/>
      <c r="O13" s="22" t="b">
        <f>$BO$13</f>
        <v>0</v>
      </c>
      <c r="P13" s="673" t="s">
        <v>277</v>
      </c>
      <c r="Q13" s="673"/>
      <c r="R13" s="673"/>
      <c r="S13" s="673"/>
      <c r="T13" s="673"/>
      <c r="U13" s="673"/>
      <c r="V13" s="673"/>
      <c r="W13" s="673"/>
      <c r="X13" s="673"/>
      <c r="Y13" s="54" t="b">
        <f>$BY$13</f>
        <v>0</v>
      </c>
      <c r="Z13" s="674" t="s">
        <v>85</v>
      </c>
      <c r="AA13" s="674"/>
      <c r="AB13" s="674"/>
      <c r="AC13" s="674"/>
      <c r="AD13" s="674"/>
      <c r="AE13" s="674"/>
      <c r="AF13" s="674"/>
      <c r="AG13" s="674"/>
      <c r="AH13" s="674"/>
      <c r="AI13" s="674"/>
      <c r="AJ13" s="55"/>
      <c r="AK13" s="55"/>
      <c r="AL13">
        <v>2</v>
      </c>
      <c r="AM13" s="6" t="str">
        <f>IF(AS13="","",AS13)&amp;IF(OR(BB14:BB23),B13&amp;IF(BO13,P13,"")&amp;IF(BY13,Z13,""),"")</f>
        <v/>
      </c>
      <c r="AN13" s="6" t="b">
        <f>AN12</f>
        <v>0</v>
      </c>
      <c r="AO13" s="6" t="s">
        <v>125</v>
      </c>
      <c r="AP13" s="6" t="b">
        <f>OR(BO13,BY13)</f>
        <v>0</v>
      </c>
      <c r="AQ13" s="45" t="b">
        <f>AND($AN13,$AP13)</f>
        <v>0</v>
      </c>
      <c r="AR13" s="45" t="b">
        <f>IF($AN13=TRUE,$AP13&lt;&gt;TRUE)</f>
        <v>0</v>
      </c>
      <c r="AT13" s="11" t="str">
        <f t="shared" si="5"/>
        <v/>
      </c>
      <c r="AU13" s="6"/>
      <c r="AV13" s="8"/>
      <c r="AW13" s="39"/>
      <c r="BC13" s="11" t="b">
        <v>0</v>
      </c>
      <c r="BN13" s="11" t="b">
        <v>0</v>
      </c>
      <c r="BO13" s="11" t="b">
        <v>0</v>
      </c>
      <c r="BY13" s="11" t="b">
        <v>0</v>
      </c>
    </row>
    <row r="14" spans="2:77">
      <c r="B14" s="53" t="b">
        <f>$BB$14</f>
        <v>0</v>
      </c>
      <c r="C14" s="667" t="s">
        <v>251</v>
      </c>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667"/>
      <c r="AC14" s="667"/>
      <c r="AD14" s="667"/>
      <c r="AE14" s="667"/>
      <c r="AF14" s="667"/>
      <c r="AG14" s="667"/>
      <c r="AH14" s="667"/>
      <c r="AI14" s="667"/>
      <c r="AJ14" s="667"/>
      <c r="AK14" s="667"/>
      <c r="AL14">
        <v>2</v>
      </c>
      <c r="AM14" s="6" t="str">
        <f t="shared" ref="AM14:AM23" si="6">IF(BB14,C14,"")</f>
        <v/>
      </c>
      <c r="AN14" s="6" t="b">
        <f t="shared" ref="AN14:AN23" si="7">BB14</f>
        <v>0</v>
      </c>
      <c r="AO14" s="6" t="s">
        <v>30</v>
      </c>
      <c r="AP14" s="6" t="b">
        <f t="shared" ref="AP14:AP23" si="8">BB14</f>
        <v>0</v>
      </c>
      <c r="AQ14" s="45" t="b">
        <f t="shared" si="0"/>
        <v>0</v>
      </c>
      <c r="AR14" s="45" t="b">
        <f t="shared" si="1"/>
        <v>0</v>
      </c>
      <c r="AT14" s="11" t="str">
        <f t="shared" si="5"/>
        <v/>
      </c>
      <c r="AU14" s="6"/>
      <c r="AV14" s="8"/>
      <c r="AW14" s="39"/>
      <c r="BB14" s="11" t="b">
        <v>0</v>
      </c>
    </row>
    <row r="15" spans="2:77">
      <c r="B15" s="53" t="b">
        <f>$BB$15</f>
        <v>0</v>
      </c>
      <c r="C15" s="667" t="s">
        <v>257</v>
      </c>
      <c r="D15" s="667"/>
      <c r="E15" s="667"/>
      <c r="F15" s="667"/>
      <c r="G15" s="667"/>
      <c r="H15" s="667"/>
      <c r="I15" s="667"/>
      <c r="J15" s="667"/>
      <c r="K15" s="667"/>
      <c r="L15" s="667"/>
      <c r="M15" s="667"/>
      <c r="N15" s="667"/>
      <c r="O15" s="667"/>
      <c r="P15" s="667"/>
      <c r="Q15" s="667"/>
      <c r="R15" s="667"/>
      <c r="S15" s="667"/>
      <c r="T15" s="667"/>
      <c r="U15" s="667"/>
      <c r="V15" s="667"/>
      <c r="W15" s="667"/>
      <c r="X15" s="667"/>
      <c r="Y15" s="667"/>
      <c r="Z15" s="667"/>
      <c r="AA15" s="667"/>
      <c r="AB15" s="667"/>
      <c r="AC15" s="667"/>
      <c r="AD15" s="667"/>
      <c r="AE15" s="667"/>
      <c r="AF15" s="667"/>
      <c r="AG15" s="667"/>
      <c r="AH15" s="667"/>
      <c r="AI15" s="667"/>
      <c r="AJ15" s="667"/>
      <c r="AK15" s="667"/>
      <c r="AL15">
        <v>2</v>
      </c>
      <c r="AM15" s="6" t="str">
        <f t="shared" si="6"/>
        <v/>
      </c>
      <c r="AN15" s="6" t="b">
        <f t="shared" si="7"/>
        <v>0</v>
      </c>
      <c r="AO15" s="6" t="s">
        <v>31</v>
      </c>
      <c r="AP15" s="6" t="b">
        <f t="shared" si="8"/>
        <v>0</v>
      </c>
      <c r="AQ15" s="45" t="b">
        <f t="shared" si="0"/>
        <v>0</v>
      </c>
      <c r="AR15" s="45" t="b">
        <f t="shared" si="1"/>
        <v>0</v>
      </c>
      <c r="AT15" s="11" t="str">
        <f t="shared" si="5"/>
        <v/>
      </c>
      <c r="AU15" s="6"/>
      <c r="AV15" s="8"/>
      <c r="AW15" s="39"/>
      <c r="BB15" s="11" t="b">
        <v>0</v>
      </c>
    </row>
    <row r="16" spans="2:77">
      <c r="B16" s="53" t="b">
        <f>$BB$16</f>
        <v>0</v>
      </c>
      <c r="C16" s="667" t="s">
        <v>262</v>
      </c>
      <c r="D16" s="667"/>
      <c r="E16" s="667"/>
      <c r="F16" s="667"/>
      <c r="G16" s="667"/>
      <c r="H16" s="667"/>
      <c r="I16" s="667"/>
      <c r="J16" s="667"/>
      <c r="K16" s="667"/>
      <c r="L16" s="667"/>
      <c r="M16" s="667"/>
      <c r="N16" s="667"/>
      <c r="O16" s="667"/>
      <c r="P16" s="667"/>
      <c r="Q16" s="667"/>
      <c r="R16" s="667"/>
      <c r="S16" s="667"/>
      <c r="T16" s="667"/>
      <c r="U16" s="667"/>
      <c r="V16" s="667"/>
      <c r="W16" s="667"/>
      <c r="X16" s="667"/>
      <c r="Y16" s="667"/>
      <c r="Z16" s="667"/>
      <c r="AA16" s="667"/>
      <c r="AB16" s="667"/>
      <c r="AC16" s="667"/>
      <c r="AD16" s="667"/>
      <c r="AE16" s="667"/>
      <c r="AF16" s="667"/>
      <c r="AG16" s="667"/>
      <c r="AH16" s="667"/>
      <c r="AI16" s="667"/>
      <c r="AJ16" s="667"/>
      <c r="AK16" s="667"/>
      <c r="AL16">
        <v>2</v>
      </c>
      <c r="AM16" s="6" t="str">
        <f t="shared" si="6"/>
        <v/>
      </c>
      <c r="AN16" s="6" t="b">
        <f t="shared" si="7"/>
        <v>0</v>
      </c>
      <c r="AO16" s="6" t="s">
        <v>65</v>
      </c>
      <c r="AP16" s="6" t="b">
        <f t="shared" si="8"/>
        <v>0</v>
      </c>
      <c r="AQ16" s="45" t="b">
        <f t="shared" si="0"/>
        <v>0</v>
      </c>
      <c r="AR16" s="45" t="b">
        <f t="shared" si="1"/>
        <v>0</v>
      </c>
      <c r="AT16" s="11" t="str">
        <f t="shared" si="5"/>
        <v/>
      </c>
      <c r="AU16" s="6"/>
      <c r="AV16" s="8"/>
      <c r="AW16" s="39"/>
      <c r="BB16" s="11" t="b">
        <v>0</v>
      </c>
    </row>
    <row r="17" spans="2:54">
      <c r="B17" s="53" t="b">
        <f>$BB$17</f>
        <v>0</v>
      </c>
      <c r="C17" s="667" t="s">
        <v>260</v>
      </c>
      <c r="D17" s="667"/>
      <c r="E17" s="667"/>
      <c r="F17" s="667"/>
      <c r="G17" s="667"/>
      <c r="H17" s="667"/>
      <c r="I17" s="667"/>
      <c r="J17" s="667"/>
      <c r="K17" s="667"/>
      <c r="L17" s="667"/>
      <c r="M17" s="667"/>
      <c r="N17" s="667"/>
      <c r="O17" s="667"/>
      <c r="P17" s="667"/>
      <c r="Q17" s="667"/>
      <c r="R17" s="667"/>
      <c r="S17" s="667"/>
      <c r="T17" s="667"/>
      <c r="U17" s="667"/>
      <c r="V17" s="667"/>
      <c r="W17" s="667"/>
      <c r="X17" s="667"/>
      <c r="Y17" s="667"/>
      <c r="Z17" s="667"/>
      <c r="AA17" s="667"/>
      <c r="AB17" s="667"/>
      <c r="AC17" s="667"/>
      <c r="AD17" s="667"/>
      <c r="AE17" s="667"/>
      <c r="AF17" s="667"/>
      <c r="AG17" s="667"/>
      <c r="AH17" s="667"/>
      <c r="AI17" s="667"/>
      <c r="AJ17" s="667"/>
      <c r="AK17" s="667"/>
      <c r="AL17">
        <v>2</v>
      </c>
      <c r="AM17" s="6" t="str">
        <f t="shared" si="6"/>
        <v/>
      </c>
      <c r="AN17" s="6" t="b">
        <f t="shared" si="7"/>
        <v>0</v>
      </c>
      <c r="AO17" s="6" t="s">
        <v>66</v>
      </c>
      <c r="AP17" s="6" t="b">
        <f t="shared" si="8"/>
        <v>0</v>
      </c>
      <c r="AQ17" s="45" t="b">
        <f t="shared" si="0"/>
        <v>0</v>
      </c>
      <c r="AR17" s="45" t="b">
        <f t="shared" si="1"/>
        <v>0</v>
      </c>
      <c r="AT17" s="11" t="str">
        <f t="shared" si="5"/>
        <v/>
      </c>
      <c r="AU17" s="6"/>
      <c r="AV17" s="8"/>
      <c r="AW17" s="39"/>
      <c r="BB17" s="11" t="b">
        <v>0</v>
      </c>
    </row>
    <row r="18" spans="2:54">
      <c r="B18" s="53" t="b">
        <f>$BB$18</f>
        <v>0</v>
      </c>
      <c r="C18" s="667" t="s">
        <v>261</v>
      </c>
      <c r="D18" s="667"/>
      <c r="E18" s="667"/>
      <c r="F18" s="667"/>
      <c r="G18" s="667"/>
      <c r="H18" s="667"/>
      <c r="I18" s="667"/>
      <c r="J18" s="667"/>
      <c r="K18" s="667"/>
      <c r="L18" s="667"/>
      <c r="M18" s="667"/>
      <c r="N18" s="667"/>
      <c r="O18" s="667"/>
      <c r="P18" s="667"/>
      <c r="Q18" s="667"/>
      <c r="R18" s="667"/>
      <c r="S18" s="667"/>
      <c r="T18" s="667"/>
      <c r="U18" s="667"/>
      <c r="V18" s="667"/>
      <c r="W18" s="667"/>
      <c r="X18" s="667"/>
      <c r="Y18" s="667"/>
      <c r="Z18" s="667"/>
      <c r="AA18" s="667"/>
      <c r="AB18" s="667"/>
      <c r="AC18" s="667"/>
      <c r="AD18" s="667"/>
      <c r="AE18" s="667"/>
      <c r="AF18" s="667"/>
      <c r="AG18" s="667"/>
      <c r="AH18" s="667"/>
      <c r="AI18" s="667"/>
      <c r="AJ18" s="667"/>
      <c r="AK18" s="667"/>
      <c r="AL18">
        <v>2</v>
      </c>
      <c r="AM18" s="6" t="str">
        <f t="shared" si="6"/>
        <v/>
      </c>
      <c r="AN18" s="6" t="b">
        <f t="shared" si="7"/>
        <v>0</v>
      </c>
      <c r="AO18" s="6" t="s">
        <v>67</v>
      </c>
      <c r="AP18" s="6" t="b">
        <f t="shared" si="8"/>
        <v>0</v>
      </c>
      <c r="AQ18" s="45" t="b">
        <f t="shared" si="0"/>
        <v>0</v>
      </c>
      <c r="AR18" s="45" t="b">
        <f t="shared" si="1"/>
        <v>0</v>
      </c>
      <c r="AT18" s="11" t="str">
        <f t="shared" si="5"/>
        <v/>
      </c>
      <c r="AU18" s="6"/>
      <c r="AV18" s="8"/>
      <c r="AW18" s="39"/>
      <c r="BB18" s="11" t="b">
        <v>0</v>
      </c>
    </row>
    <row r="19" spans="2:54">
      <c r="B19" s="53" t="b">
        <f>$BB$19</f>
        <v>0</v>
      </c>
      <c r="C19" s="667" t="s">
        <v>252</v>
      </c>
      <c r="D19" s="667"/>
      <c r="E19" s="667"/>
      <c r="F19" s="667"/>
      <c r="G19" s="667"/>
      <c r="H19" s="667"/>
      <c r="I19" s="667"/>
      <c r="J19" s="667"/>
      <c r="K19" s="667"/>
      <c r="L19" s="667"/>
      <c r="M19" s="667"/>
      <c r="N19" s="667"/>
      <c r="O19" s="667"/>
      <c r="P19" s="667"/>
      <c r="Q19" s="667"/>
      <c r="R19" s="667"/>
      <c r="S19" s="667"/>
      <c r="T19" s="667"/>
      <c r="U19" s="667"/>
      <c r="V19" s="667"/>
      <c r="W19" s="667"/>
      <c r="X19" s="667"/>
      <c r="Y19" s="667"/>
      <c r="Z19" s="667"/>
      <c r="AA19" s="667"/>
      <c r="AB19" s="667"/>
      <c r="AC19" s="667"/>
      <c r="AD19" s="667"/>
      <c r="AE19" s="667"/>
      <c r="AF19" s="667"/>
      <c r="AG19" s="667"/>
      <c r="AH19" s="667"/>
      <c r="AI19" s="667"/>
      <c r="AJ19" s="667"/>
      <c r="AK19" s="667"/>
      <c r="AL19">
        <v>2</v>
      </c>
      <c r="AM19" s="6" t="str">
        <f t="shared" si="6"/>
        <v/>
      </c>
      <c r="AN19" s="6" t="b">
        <f t="shared" si="7"/>
        <v>0</v>
      </c>
      <c r="AO19" s="6" t="s">
        <v>68</v>
      </c>
      <c r="AP19" s="6" t="b">
        <f t="shared" si="8"/>
        <v>0</v>
      </c>
      <c r="AQ19" s="45" t="b">
        <f t="shared" si="0"/>
        <v>0</v>
      </c>
      <c r="AR19" s="45" t="b">
        <f t="shared" si="1"/>
        <v>0</v>
      </c>
      <c r="AT19" s="11" t="str">
        <f t="shared" si="5"/>
        <v/>
      </c>
      <c r="AU19" s="6"/>
      <c r="AV19" s="8"/>
      <c r="AW19" s="39"/>
      <c r="BB19" s="11" t="b">
        <v>0</v>
      </c>
    </row>
    <row r="20" spans="2:54">
      <c r="B20" s="53" t="b">
        <f>$BB$20</f>
        <v>0</v>
      </c>
      <c r="C20" s="667" t="s">
        <v>253</v>
      </c>
      <c r="D20" s="667"/>
      <c r="E20" s="667"/>
      <c r="F20" s="667"/>
      <c r="G20" s="667"/>
      <c r="H20" s="667"/>
      <c r="I20" s="667"/>
      <c r="J20" s="667"/>
      <c r="K20" s="667"/>
      <c r="L20" s="667"/>
      <c r="M20" s="667"/>
      <c r="N20" s="667"/>
      <c r="O20" s="667"/>
      <c r="P20" s="667"/>
      <c r="Q20" s="667"/>
      <c r="R20" s="667"/>
      <c r="S20" s="667"/>
      <c r="T20" s="667"/>
      <c r="U20" s="667"/>
      <c r="V20" s="667"/>
      <c r="W20" s="667"/>
      <c r="X20" s="667"/>
      <c r="Y20" s="667"/>
      <c r="Z20" s="667"/>
      <c r="AA20" s="667"/>
      <c r="AB20" s="667"/>
      <c r="AC20" s="667"/>
      <c r="AD20" s="667"/>
      <c r="AE20" s="667"/>
      <c r="AF20" s="667"/>
      <c r="AG20" s="667"/>
      <c r="AH20" s="667"/>
      <c r="AI20" s="667"/>
      <c r="AJ20" s="667"/>
      <c r="AK20" s="667"/>
      <c r="AL20">
        <v>2</v>
      </c>
      <c r="AM20" s="6" t="str">
        <f t="shared" si="6"/>
        <v/>
      </c>
      <c r="AN20" s="6" t="b">
        <f t="shared" si="7"/>
        <v>0</v>
      </c>
      <c r="AO20" s="6" t="s">
        <v>69</v>
      </c>
      <c r="AP20" s="6" t="b">
        <f t="shared" si="8"/>
        <v>0</v>
      </c>
      <c r="AQ20" s="45" t="b">
        <f t="shared" si="0"/>
        <v>0</v>
      </c>
      <c r="AR20" s="45" t="b">
        <f t="shared" si="1"/>
        <v>0</v>
      </c>
      <c r="AT20" s="11" t="str">
        <f t="shared" si="5"/>
        <v/>
      </c>
      <c r="AU20" s="6"/>
      <c r="AV20" s="8"/>
      <c r="AW20" s="39"/>
      <c r="BB20" s="11" t="b">
        <v>0</v>
      </c>
    </row>
    <row r="21" spans="2:54">
      <c r="B21" s="53" t="b">
        <f>$BB$21</f>
        <v>0</v>
      </c>
      <c r="C21" s="667" t="s">
        <v>265</v>
      </c>
      <c r="D21" s="667"/>
      <c r="E21" s="667"/>
      <c r="F21" s="667"/>
      <c r="G21" s="667"/>
      <c r="H21" s="667"/>
      <c r="I21" s="667"/>
      <c r="J21" s="667"/>
      <c r="K21" s="667"/>
      <c r="L21" s="667"/>
      <c r="M21" s="667"/>
      <c r="N21" s="667"/>
      <c r="O21" s="667"/>
      <c r="P21" s="667"/>
      <c r="Q21" s="667"/>
      <c r="R21" s="667"/>
      <c r="S21" s="667"/>
      <c r="T21" s="667"/>
      <c r="U21" s="667"/>
      <c r="V21" s="667"/>
      <c r="W21" s="667"/>
      <c r="X21" s="667"/>
      <c r="Y21" s="667"/>
      <c r="Z21" s="667"/>
      <c r="AA21" s="667"/>
      <c r="AB21" s="667"/>
      <c r="AC21" s="667"/>
      <c r="AD21" s="667"/>
      <c r="AE21" s="667"/>
      <c r="AF21" s="667"/>
      <c r="AG21" s="667"/>
      <c r="AH21" s="667"/>
      <c r="AI21" s="667"/>
      <c r="AJ21" s="667"/>
      <c r="AK21" s="667"/>
      <c r="AL21">
        <v>2</v>
      </c>
      <c r="AM21" s="6" t="str">
        <f t="shared" si="6"/>
        <v/>
      </c>
      <c r="AN21" s="6" t="b">
        <f t="shared" si="7"/>
        <v>0</v>
      </c>
      <c r="AO21" s="6" t="s">
        <v>70</v>
      </c>
      <c r="AP21" s="6" t="b">
        <f t="shared" si="8"/>
        <v>0</v>
      </c>
      <c r="AQ21" s="45" t="b">
        <f t="shared" si="0"/>
        <v>0</v>
      </c>
      <c r="AR21" s="45" t="b">
        <f t="shared" si="1"/>
        <v>0</v>
      </c>
      <c r="AT21" s="11" t="str">
        <f t="shared" si="5"/>
        <v/>
      </c>
      <c r="AU21" s="6"/>
      <c r="AV21" s="8"/>
      <c r="AW21" s="39"/>
      <c r="BB21" s="11" t="b">
        <v>0</v>
      </c>
    </row>
    <row r="22" spans="2:54">
      <c r="B22" s="53" t="b">
        <f>$BB$22</f>
        <v>0</v>
      </c>
      <c r="C22" s="667" t="s">
        <v>266</v>
      </c>
      <c r="D22" s="667"/>
      <c r="E22" s="667"/>
      <c r="F22" s="667"/>
      <c r="G22" s="667"/>
      <c r="H22" s="667"/>
      <c r="I22" s="667"/>
      <c r="J22" s="667"/>
      <c r="K22" s="667"/>
      <c r="L22" s="667"/>
      <c r="M22" s="667"/>
      <c r="N22" s="667"/>
      <c r="O22" s="667"/>
      <c r="P22" s="667"/>
      <c r="Q22" s="667"/>
      <c r="R22" s="667"/>
      <c r="S22" s="667"/>
      <c r="T22" s="667"/>
      <c r="U22" s="667"/>
      <c r="V22" s="667"/>
      <c r="W22" s="667"/>
      <c r="X22" s="667"/>
      <c r="Y22" s="667"/>
      <c r="Z22" s="667"/>
      <c r="AA22" s="667"/>
      <c r="AB22" s="667"/>
      <c r="AC22" s="667"/>
      <c r="AD22" s="667"/>
      <c r="AE22" s="667"/>
      <c r="AF22" s="667"/>
      <c r="AG22" s="667"/>
      <c r="AH22" s="667"/>
      <c r="AI22" s="667"/>
      <c r="AJ22" s="667"/>
      <c r="AK22" s="667"/>
      <c r="AL22">
        <v>2</v>
      </c>
      <c r="AM22" s="6" t="str">
        <f t="shared" si="6"/>
        <v/>
      </c>
      <c r="AN22" s="6" t="b">
        <f t="shared" si="7"/>
        <v>0</v>
      </c>
      <c r="AO22" s="6" t="s">
        <v>71</v>
      </c>
      <c r="AP22" s="6" t="b">
        <f t="shared" si="8"/>
        <v>0</v>
      </c>
      <c r="AQ22" s="45" t="b">
        <f t="shared" si="0"/>
        <v>0</v>
      </c>
      <c r="AR22" s="45" t="b">
        <f t="shared" si="1"/>
        <v>0</v>
      </c>
      <c r="AT22" s="11" t="str">
        <f t="shared" si="5"/>
        <v/>
      </c>
      <c r="AU22" s="6"/>
      <c r="AV22" s="8"/>
      <c r="AW22" s="39"/>
      <c r="BB22" s="11" t="b">
        <v>0</v>
      </c>
    </row>
    <row r="23" spans="2:54">
      <c r="B23" s="53" t="b">
        <f>$BB$23</f>
        <v>0</v>
      </c>
      <c r="C23" s="667" t="s">
        <v>264</v>
      </c>
      <c r="D23" s="667"/>
      <c r="E23" s="667"/>
      <c r="F23" s="667"/>
      <c r="G23" s="667"/>
      <c r="H23" s="667"/>
      <c r="I23" s="667"/>
      <c r="J23" s="667"/>
      <c r="K23" s="667"/>
      <c r="L23" s="667"/>
      <c r="M23" s="667"/>
      <c r="N23" s="667"/>
      <c r="O23" s="667"/>
      <c r="P23" s="667"/>
      <c r="Q23" s="667"/>
      <c r="R23" s="667"/>
      <c r="S23" s="667"/>
      <c r="T23" s="667"/>
      <c r="U23" s="667"/>
      <c r="V23" s="667"/>
      <c r="W23" s="667"/>
      <c r="X23" s="667"/>
      <c r="Y23" s="667"/>
      <c r="Z23" s="667"/>
      <c r="AA23" s="667"/>
      <c r="AB23" s="667"/>
      <c r="AC23" s="667"/>
      <c r="AD23" s="667"/>
      <c r="AE23" s="667"/>
      <c r="AF23" s="667"/>
      <c r="AG23" s="667"/>
      <c r="AH23" s="667"/>
      <c r="AI23" s="667"/>
      <c r="AJ23" s="667"/>
      <c r="AK23" s="667"/>
      <c r="AL23">
        <v>2</v>
      </c>
      <c r="AM23" s="6" t="str">
        <f t="shared" si="6"/>
        <v/>
      </c>
      <c r="AN23" s="6" t="b">
        <f t="shared" si="7"/>
        <v>0</v>
      </c>
      <c r="AO23" s="6" t="s">
        <v>72</v>
      </c>
      <c r="AP23" s="6" t="b">
        <f t="shared" si="8"/>
        <v>0</v>
      </c>
      <c r="AQ23" s="45" t="b">
        <f t="shared" si="0"/>
        <v>0</v>
      </c>
      <c r="AR23" s="45" t="b">
        <f t="shared" si="1"/>
        <v>0</v>
      </c>
      <c r="AT23" s="11" t="str">
        <f t="shared" si="5"/>
        <v/>
      </c>
      <c r="AU23" s="6"/>
      <c r="AV23" s="8"/>
      <c r="AW23" s="39"/>
      <c r="BB23" s="11" t="b">
        <v>0</v>
      </c>
    </row>
    <row r="24" spans="2:54">
      <c r="B24" s="652" t="s">
        <v>121</v>
      </c>
      <c r="C24" s="652"/>
      <c r="D24" s="652"/>
      <c r="E24" s="652"/>
      <c r="F24" s="652"/>
      <c r="G24" s="652"/>
      <c r="H24" s="652"/>
      <c r="I24" s="652"/>
      <c r="J24" s="652"/>
      <c r="K24" s="652"/>
      <c r="L24" s="652"/>
      <c r="M24" s="652"/>
      <c r="N24" s="652"/>
      <c r="O24" s="652"/>
      <c r="P24" s="652"/>
      <c r="Q24" s="652"/>
      <c r="R24" s="652"/>
      <c r="S24" s="652"/>
      <c r="T24" s="652"/>
      <c r="U24" s="652"/>
      <c r="V24" s="652"/>
      <c r="W24" s="652"/>
      <c r="X24" s="652"/>
      <c r="Y24" s="652"/>
      <c r="Z24" s="652"/>
      <c r="AA24" s="652"/>
      <c r="AB24" s="652"/>
      <c r="AC24" s="652"/>
      <c r="AD24" s="652"/>
      <c r="AE24" s="652"/>
      <c r="AF24" s="652"/>
      <c r="AG24" s="652"/>
      <c r="AH24" s="652"/>
      <c r="AI24" s="652"/>
      <c r="AJ24" s="652"/>
      <c r="AK24" s="51">
        <f>COUNTIF(BB25:BB33,TRUE)</f>
        <v>0</v>
      </c>
      <c r="AL24" s="5">
        <v>1</v>
      </c>
      <c r="AM24" t="str">
        <f>B24</f>
        <v>CNS 15152  成人紙尿片 CNS 15152 Disposable pad for adult：(樣品請提供完整包裝約90片)</v>
      </c>
      <c r="AN24" t="b">
        <f>OR(BB25:BB33)</f>
        <v>0</v>
      </c>
      <c r="AO24" s="6" t="s">
        <v>32</v>
      </c>
      <c r="AP24" t="b">
        <f>TRUE</f>
        <v>1</v>
      </c>
      <c r="AQ24" s="45" t="b">
        <f t="shared" si="0"/>
        <v>0</v>
      </c>
      <c r="AR24" s="45" t="b">
        <f t="shared" si="1"/>
        <v>0</v>
      </c>
      <c r="AT24" s="11" t="str">
        <f t="shared" si="5"/>
        <v/>
      </c>
      <c r="AU24" s="8"/>
      <c r="AV24" s="8"/>
      <c r="AW24" s="39"/>
    </row>
    <row r="25" spans="2:54">
      <c r="B25" s="53" t="b">
        <f>$BB$25</f>
        <v>0</v>
      </c>
      <c r="C25" s="667" t="s">
        <v>251</v>
      </c>
      <c r="D25" s="667"/>
      <c r="E25" s="667"/>
      <c r="F25" s="667"/>
      <c r="G25" s="667"/>
      <c r="H25" s="667"/>
      <c r="I25" s="667"/>
      <c r="J25" s="667"/>
      <c r="K25" s="667"/>
      <c r="L25" s="667"/>
      <c r="M25" s="667"/>
      <c r="N25" s="667"/>
      <c r="O25" s="667"/>
      <c r="P25" s="667"/>
      <c r="Q25" s="667"/>
      <c r="R25" s="667"/>
      <c r="S25" s="667"/>
      <c r="T25" s="667"/>
      <c r="U25" s="667"/>
      <c r="V25" s="667"/>
      <c r="W25" s="667"/>
      <c r="X25" s="667"/>
      <c r="Y25" s="667"/>
      <c r="Z25" s="667"/>
      <c r="AA25" s="667"/>
      <c r="AB25" s="667"/>
      <c r="AC25" s="667"/>
      <c r="AD25" s="667"/>
      <c r="AE25" s="667"/>
      <c r="AF25" s="667"/>
      <c r="AG25" s="667"/>
      <c r="AH25" s="667"/>
      <c r="AI25" s="667"/>
      <c r="AJ25" s="667"/>
      <c r="AK25" s="667"/>
      <c r="AL25">
        <v>2</v>
      </c>
      <c r="AM25" s="6" t="str">
        <f t="shared" ref="AM25:AM33" si="9">IF(BB25,C25,"")</f>
        <v/>
      </c>
      <c r="AN25" s="6" t="b">
        <f t="shared" ref="AN25:AN33" si="10">BB25</f>
        <v>0</v>
      </c>
      <c r="AO25" s="6" t="s">
        <v>33</v>
      </c>
      <c r="AP25" s="6" t="b">
        <f t="shared" ref="AP25:AP33" si="11">BB25</f>
        <v>0</v>
      </c>
      <c r="AQ25" s="45" t="b">
        <f t="shared" si="0"/>
        <v>0</v>
      </c>
      <c r="AR25" s="45" t="b">
        <f t="shared" si="1"/>
        <v>0</v>
      </c>
      <c r="AT25" s="11" t="str">
        <f t="shared" si="5"/>
        <v/>
      </c>
      <c r="AU25" s="6"/>
      <c r="AV25" s="8"/>
      <c r="AW25" s="39"/>
      <c r="BB25" s="11" t="b">
        <v>0</v>
      </c>
    </row>
    <row r="26" spans="2:54">
      <c r="B26" s="53" t="b">
        <f>$BB$26</f>
        <v>0</v>
      </c>
      <c r="C26" s="667" t="s">
        <v>257</v>
      </c>
      <c r="D26" s="667"/>
      <c r="E26" s="667"/>
      <c r="F26" s="667"/>
      <c r="G26" s="667"/>
      <c r="H26" s="667"/>
      <c r="I26" s="667"/>
      <c r="J26" s="667"/>
      <c r="K26" s="667"/>
      <c r="L26" s="667"/>
      <c r="M26" s="667"/>
      <c r="N26" s="667"/>
      <c r="O26" s="667"/>
      <c r="P26" s="667"/>
      <c r="Q26" s="667"/>
      <c r="R26" s="667"/>
      <c r="S26" s="667"/>
      <c r="T26" s="667"/>
      <c r="U26" s="667"/>
      <c r="V26" s="667"/>
      <c r="W26" s="667"/>
      <c r="X26" s="667"/>
      <c r="Y26" s="667"/>
      <c r="Z26" s="667"/>
      <c r="AA26" s="667"/>
      <c r="AB26" s="667"/>
      <c r="AC26" s="667"/>
      <c r="AD26" s="667"/>
      <c r="AE26" s="667"/>
      <c r="AF26" s="667"/>
      <c r="AG26" s="667"/>
      <c r="AH26" s="667"/>
      <c r="AI26" s="667"/>
      <c r="AJ26" s="667"/>
      <c r="AK26" s="667"/>
      <c r="AL26">
        <v>2</v>
      </c>
      <c r="AM26" s="6" t="str">
        <f t="shared" si="9"/>
        <v/>
      </c>
      <c r="AN26" s="6" t="b">
        <f t="shared" si="10"/>
        <v>0</v>
      </c>
      <c r="AO26" s="6" t="s">
        <v>34</v>
      </c>
      <c r="AP26" s="6" t="b">
        <f t="shared" si="11"/>
        <v>0</v>
      </c>
      <c r="AQ26" s="45" t="b">
        <f t="shared" si="0"/>
        <v>0</v>
      </c>
      <c r="AR26" s="45" t="b">
        <f t="shared" si="1"/>
        <v>0</v>
      </c>
      <c r="AT26" s="11" t="str">
        <f t="shared" si="5"/>
        <v/>
      </c>
      <c r="AU26" s="6"/>
      <c r="AV26" s="8"/>
      <c r="AW26" s="39"/>
      <c r="BB26" s="11" t="b">
        <v>0</v>
      </c>
    </row>
    <row r="27" spans="2:54">
      <c r="B27" s="53" t="b">
        <f>$BB$27</f>
        <v>0</v>
      </c>
      <c r="C27" s="667" t="s">
        <v>262</v>
      </c>
      <c r="D27" s="667"/>
      <c r="E27" s="667"/>
      <c r="F27" s="667"/>
      <c r="G27" s="667"/>
      <c r="H27" s="667"/>
      <c r="I27" s="667"/>
      <c r="J27" s="667"/>
      <c r="K27" s="667"/>
      <c r="L27" s="667"/>
      <c r="M27" s="667"/>
      <c r="N27" s="667"/>
      <c r="O27" s="667"/>
      <c r="P27" s="667"/>
      <c r="Q27" s="667"/>
      <c r="R27" s="667"/>
      <c r="S27" s="667"/>
      <c r="T27" s="667"/>
      <c r="U27" s="667"/>
      <c r="V27" s="667"/>
      <c r="W27" s="667"/>
      <c r="X27" s="667"/>
      <c r="Y27" s="667"/>
      <c r="Z27" s="667"/>
      <c r="AA27" s="667"/>
      <c r="AB27" s="667"/>
      <c r="AC27" s="667"/>
      <c r="AD27" s="667"/>
      <c r="AE27" s="667"/>
      <c r="AF27" s="667"/>
      <c r="AG27" s="667"/>
      <c r="AH27" s="667"/>
      <c r="AI27" s="667"/>
      <c r="AJ27" s="667"/>
      <c r="AK27" s="667"/>
      <c r="AL27">
        <v>2</v>
      </c>
      <c r="AM27" s="6" t="str">
        <f t="shared" si="9"/>
        <v/>
      </c>
      <c r="AN27" s="6" t="b">
        <f t="shared" si="10"/>
        <v>0</v>
      </c>
      <c r="AO27" s="6" t="s">
        <v>73</v>
      </c>
      <c r="AP27" s="6" t="b">
        <f t="shared" si="11"/>
        <v>0</v>
      </c>
      <c r="AQ27" s="45" t="b">
        <f t="shared" si="0"/>
        <v>0</v>
      </c>
      <c r="AR27" s="45" t="b">
        <f t="shared" si="1"/>
        <v>0</v>
      </c>
      <c r="AT27" s="11" t="str">
        <f t="shared" si="5"/>
        <v/>
      </c>
      <c r="AU27" s="6"/>
      <c r="AV27" s="8"/>
      <c r="AW27" s="39"/>
      <c r="BB27" s="11" t="b">
        <v>0</v>
      </c>
    </row>
    <row r="28" spans="2:54">
      <c r="B28" s="53" t="b">
        <f>$BB$28</f>
        <v>0</v>
      </c>
      <c r="C28" s="667" t="s">
        <v>260</v>
      </c>
      <c r="D28" s="667"/>
      <c r="E28" s="667"/>
      <c r="F28" s="667"/>
      <c r="G28" s="667"/>
      <c r="H28" s="667"/>
      <c r="I28" s="667"/>
      <c r="J28" s="667"/>
      <c r="K28" s="667"/>
      <c r="L28" s="667"/>
      <c r="M28" s="667"/>
      <c r="N28" s="667"/>
      <c r="O28" s="667"/>
      <c r="P28" s="667"/>
      <c r="Q28" s="667"/>
      <c r="R28" s="667"/>
      <c r="S28" s="667"/>
      <c r="T28" s="667"/>
      <c r="U28" s="667"/>
      <c r="V28" s="667"/>
      <c r="W28" s="667"/>
      <c r="X28" s="667"/>
      <c r="Y28" s="667"/>
      <c r="Z28" s="667"/>
      <c r="AA28" s="667"/>
      <c r="AB28" s="667"/>
      <c r="AC28" s="667"/>
      <c r="AD28" s="667"/>
      <c r="AE28" s="667"/>
      <c r="AF28" s="667"/>
      <c r="AG28" s="667"/>
      <c r="AH28" s="667"/>
      <c r="AI28" s="667"/>
      <c r="AJ28" s="667"/>
      <c r="AK28" s="667"/>
      <c r="AL28">
        <v>2</v>
      </c>
      <c r="AM28" s="6" t="str">
        <f t="shared" si="9"/>
        <v/>
      </c>
      <c r="AN28" s="6" t="b">
        <f t="shared" si="10"/>
        <v>0</v>
      </c>
      <c r="AO28" s="6" t="s">
        <v>74</v>
      </c>
      <c r="AP28" s="6" t="b">
        <f t="shared" si="11"/>
        <v>0</v>
      </c>
      <c r="AQ28" s="45" t="b">
        <f t="shared" si="0"/>
        <v>0</v>
      </c>
      <c r="AR28" s="45" t="b">
        <f t="shared" si="1"/>
        <v>0</v>
      </c>
      <c r="AT28" s="11" t="str">
        <f t="shared" si="5"/>
        <v/>
      </c>
      <c r="AU28" s="6"/>
      <c r="AV28" s="8"/>
      <c r="AW28" s="39"/>
      <c r="BB28" s="11" t="b">
        <v>0</v>
      </c>
    </row>
    <row r="29" spans="2:54">
      <c r="B29" s="53" t="b">
        <f>$BB$29</f>
        <v>0</v>
      </c>
      <c r="C29" s="667" t="s">
        <v>263</v>
      </c>
      <c r="D29" s="667"/>
      <c r="E29" s="667"/>
      <c r="F29" s="667"/>
      <c r="G29" s="667"/>
      <c r="H29" s="667"/>
      <c r="I29" s="667"/>
      <c r="J29" s="667"/>
      <c r="K29" s="667"/>
      <c r="L29" s="667"/>
      <c r="M29" s="667"/>
      <c r="N29" s="667"/>
      <c r="O29" s="667"/>
      <c r="P29" s="667"/>
      <c r="Q29" s="667"/>
      <c r="R29" s="667"/>
      <c r="S29" s="667"/>
      <c r="T29" s="667"/>
      <c r="U29" s="667"/>
      <c r="V29" s="667"/>
      <c r="W29" s="667"/>
      <c r="X29" s="667"/>
      <c r="Y29" s="667"/>
      <c r="Z29" s="667"/>
      <c r="AA29" s="667"/>
      <c r="AB29" s="667"/>
      <c r="AC29" s="667"/>
      <c r="AD29" s="667"/>
      <c r="AE29" s="667"/>
      <c r="AF29" s="667"/>
      <c r="AG29" s="667"/>
      <c r="AH29" s="667"/>
      <c r="AI29" s="667"/>
      <c r="AJ29" s="667"/>
      <c r="AK29" s="667"/>
      <c r="AL29">
        <v>2</v>
      </c>
      <c r="AM29" s="6" t="str">
        <f t="shared" si="9"/>
        <v/>
      </c>
      <c r="AN29" s="6" t="b">
        <f t="shared" si="10"/>
        <v>0</v>
      </c>
      <c r="AO29" s="6" t="s">
        <v>75</v>
      </c>
      <c r="AP29" s="6" t="b">
        <f t="shared" si="11"/>
        <v>0</v>
      </c>
      <c r="AQ29" s="45" t="b">
        <f t="shared" si="0"/>
        <v>0</v>
      </c>
      <c r="AR29" s="45" t="b">
        <f t="shared" si="1"/>
        <v>0</v>
      </c>
      <c r="AT29" s="11" t="str">
        <f t="shared" si="5"/>
        <v/>
      </c>
      <c r="AU29" s="6"/>
      <c r="AV29" s="8"/>
      <c r="AW29" s="39"/>
      <c r="BB29" s="11" t="b">
        <v>0</v>
      </c>
    </row>
    <row r="30" spans="2:54">
      <c r="B30" s="53" t="b">
        <f>$BB$30</f>
        <v>0</v>
      </c>
      <c r="C30" s="667" t="s">
        <v>252</v>
      </c>
      <c r="D30" s="667"/>
      <c r="E30" s="667"/>
      <c r="F30" s="667"/>
      <c r="G30" s="667"/>
      <c r="H30" s="667"/>
      <c r="I30" s="667"/>
      <c r="J30" s="667"/>
      <c r="K30" s="667"/>
      <c r="L30" s="667"/>
      <c r="M30" s="667"/>
      <c r="N30" s="667"/>
      <c r="O30" s="667"/>
      <c r="P30" s="667"/>
      <c r="Q30" s="667"/>
      <c r="R30" s="667"/>
      <c r="S30" s="667"/>
      <c r="T30" s="667"/>
      <c r="U30" s="667"/>
      <c r="V30" s="667"/>
      <c r="W30" s="667"/>
      <c r="X30" s="667"/>
      <c r="Y30" s="667"/>
      <c r="Z30" s="667"/>
      <c r="AA30" s="667"/>
      <c r="AB30" s="667"/>
      <c r="AC30" s="667"/>
      <c r="AD30" s="667"/>
      <c r="AE30" s="667"/>
      <c r="AF30" s="667"/>
      <c r="AG30" s="667"/>
      <c r="AH30" s="667"/>
      <c r="AI30" s="667"/>
      <c r="AJ30" s="667"/>
      <c r="AK30" s="667"/>
      <c r="AL30">
        <v>2</v>
      </c>
      <c r="AM30" s="6" t="str">
        <f t="shared" si="9"/>
        <v/>
      </c>
      <c r="AN30" s="6" t="b">
        <f t="shared" si="10"/>
        <v>0</v>
      </c>
      <c r="AO30" s="6" t="s">
        <v>76</v>
      </c>
      <c r="AP30" s="6" t="b">
        <f t="shared" si="11"/>
        <v>0</v>
      </c>
      <c r="AQ30" s="45" t="b">
        <f t="shared" si="0"/>
        <v>0</v>
      </c>
      <c r="AR30" s="45" t="b">
        <f t="shared" si="1"/>
        <v>0</v>
      </c>
      <c r="AT30" s="11" t="str">
        <f t="shared" si="5"/>
        <v/>
      </c>
      <c r="AU30" s="6"/>
      <c r="AV30" s="8"/>
      <c r="AW30" s="39"/>
      <c r="BB30" s="11" t="b">
        <v>0</v>
      </c>
    </row>
    <row r="31" spans="2:54">
      <c r="B31" s="53" t="b">
        <f>$BB$31</f>
        <v>0</v>
      </c>
      <c r="C31" s="667" t="s">
        <v>261</v>
      </c>
      <c r="D31" s="667"/>
      <c r="E31" s="667"/>
      <c r="F31" s="667"/>
      <c r="G31" s="667"/>
      <c r="H31" s="667"/>
      <c r="I31" s="667"/>
      <c r="J31" s="667"/>
      <c r="K31" s="667"/>
      <c r="L31" s="667"/>
      <c r="M31" s="667"/>
      <c r="N31" s="667"/>
      <c r="O31" s="667"/>
      <c r="P31" s="667"/>
      <c r="Q31" s="667"/>
      <c r="R31" s="667"/>
      <c r="S31" s="667"/>
      <c r="T31" s="667"/>
      <c r="U31" s="667"/>
      <c r="V31" s="667"/>
      <c r="W31" s="667"/>
      <c r="X31" s="667"/>
      <c r="Y31" s="667"/>
      <c r="Z31" s="667"/>
      <c r="AA31" s="667"/>
      <c r="AB31" s="667"/>
      <c r="AC31" s="667"/>
      <c r="AD31" s="667"/>
      <c r="AE31" s="667"/>
      <c r="AF31" s="667"/>
      <c r="AG31" s="667"/>
      <c r="AH31" s="667"/>
      <c r="AI31" s="667"/>
      <c r="AJ31" s="667"/>
      <c r="AK31" s="667"/>
      <c r="AL31">
        <v>2</v>
      </c>
      <c r="AM31" s="6" t="str">
        <f t="shared" si="9"/>
        <v/>
      </c>
      <c r="AN31" s="6" t="b">
        <f t="shared" si="10"/>
        <v>0</v>
      </c>
      <c r="AO31" s="6" t="s">
        <v>77</v>
      </c>
      <c r="AP31" s="6" t="b">
        <f t="shared" si="11"/>
        <v>0</v>
      </c>
      <c r="AQ31" s="45" t="b">
        <f t="shared" si="0"/>
        <v>0</v>
      </c>
      <c r="AR31" s="45" t="b">
        <f t="shared" si="1"/>
        <v>0</v>
      </c>
      <c r="AT31" s="11" t="str">
        <f t="shared" si="5"/>
        <v/>
      </c>
      <c r="AU31" s="6"/>
      <c r="AV31" s="8"/>
      <c r="AW31" s="39"/>
      <c r="BB31" s="11" t="b">
        <v>0</v>
      </c>
    </row>
    <row r="32" spans="2:54">
      <c r="B32" s="53" t="b">
        <f>$BB$32</f>
        <v>0</v>
      </c>
      <c r="C32" s="667" t="s">
        <v>253</v>
      </c>
      <c r="D32" s="667"/>
      <c r="E32" s="667"/>
      <c r="F32" s="667"/>
      <c r="G32" s="667"/>
      <c r="H32" s="667"/>
      <c r="I32" s="667"/>
      <c r="J32" s="667"/>
      <c r="K32" s="667"/>
      <c r="L32" s="667"/>
      <c r="M32" s="667"/>
      <c r="N32" s="667"/>
      <c r="O32" s="667"/>
      <c r="P32" s="667"/>
      <c r="Q32" s="667"/>
      <c r="R32" s="667"/>
      <c r="S32" s="667"/>
      <c r="T32" s="667"/>
      <c r="U32" s="667"/>
      <c r="V32" s="667"/>
      <c r="W32" s="667"/>
      <c r="X32" s="667"/>
      <c r="Y32" s="667"/>
      <c r="Z32" s="667"/>
      <c r="AA32" s="667"/>
      <c r="AB32" s="667"/>
      <c r="AC32" s="667"/>
      <c r="AD32" s="667"/>
      <c r="AE32" s="667"/>
      <c r="AF32" s="667"/>
      <c r="AG32" s="667"/>
      <c r="AH32" s="667"/>
      <c r="AI32" s="667"/>
      <c r="AJ32" s="667"/>
      <c r="AK32" s="667"/>
      <c r="AL32">
        <v>2</v>
      </c>
      <c r="AM32" s="6" t="str">
        <f t="shared" si="9"/>
        <v/>
      </c>
      <c r="AN32" s="6" t="b">
        <f t="shared" si="10"/>
        <v>0</v>
      </c>
      <c r="AO32" s="6" t="s">
        <v>78</v>
      </c>
      <c r="AP32" s="6" t="b">
        <f t="shared" si="11"/>
        <v>0</v>
      </c>
      <c r="AQ32" s="45" t="b">
        <f t="shared" si="0"/>
        <v>0</v>
      </c>
      <c r="AR32" s="45" t="b">
        <f t="shared" si="1"/>
        <v>0</v>
      </c>
      <c r="AT32" s="11" t="str">
        <f t="shared" si="5"/>
        <v/>
      </c>
      <c r="AU32" s="6"/>
      <c r="AV32" s="8"/>
      <c r="AW32" s="39"/>
      <c r="BB32" s="11" t="b">
        <v>0</v>
      </c>
    </row>
    <row r="33" spans="2:54">
      <c r="B33" s="53" t="b">
        <f>$BB$33</f>
        <v>0</v>
      </c>
      <c r="C33" s="667" t="s">
        <v>264</v>
      </c>
      <c r="D33" s="667"/>
      <c r="E33" s="667"/>
      <c r="F33" s="667"/>
      <c r="G33" s="667"/>
      <c r="H33" s="667"/>
      <c r="I33" s="667"/>
      <c r="J33" s="667"/>
      <c r="K33" s="667"/>
      <c r="L33" s="667"/>
      <c r="M33" s="667"/>
      <c r="N33" s="667"/>
      <c r="O33" s="667"/>
      <c r="P33" s="667"/>
      <c r="Q33" s="667"/>
      <c r="R33" s="667"/>
      <c r="S33" s="667"/>
      <c r="T33" s="667"/>
      <c r="U33" s="667"/>
      <c r="V33" s="667"/>
      <c r="W33" s="667"/>
      <c r="X33" s="667"/>
      <c r="Y33" s="667"/>
      <c r="Z33" s="667"/>
      <c r="AA33" s="667"/>
      <c r="AB33" s="667"/>
      <c r="AC33" s="667"/>
      <c r="AD33" s="667"/>
      <c r="AE33" s="667"/>
      <c r="AF33" s="667"/>
      <c r="AG33" s="667"/>
      <c r="AH33" s="667"/>
      <c r="AI33" s="667"/>
      <c r="AJ33" s="667"/>
      <c r="AK33" s="667"/>
      <c r="AL33">
        <v>2</v>
      </c>
      <c r="AM33" s="6" t="str">
        <f t="shared" si="9"/>
        <v/>
      </c>
      <c r="AN33" s="6" t="b">
        <f t="shared" si="10"/>
        <v>0</v>
      </c>
      <c r="AO33" s="6" t="s">
        <v>79</v>
      </c>
      <c r="AP33" s="6" t="b">
        <f t="shared" si="11"/>
        <v>0</v>
      </c>
      <c r="AQ33" s="45" t="b">
        <f t="shared" si="0"/>
        <v>0</v>
      </c>
      <c r="AR33" s="45" t="b">
        <f t="shared" si="1"/>
        <v>0</v>
      </c>
      <c r="AT33" s="11" t="str">
        <f t="shared" si="5"/>
        <v/>
      </c>
      <c r="AU33" s="6"/>
      <c r="AV33" s="8"/>
      <c r="AW33" s="39"/>
      <c r="BB33" s="11" t="b">
        <v>0</v>
      </c>
    </row>
    <row r="34" spans="2:54">
      <c r="B34" s="652" t="s">
        <v>122</v>
      </c>
      <c r="C34" s="652"/>
      <c r="D34" s="652"/>
      <c r="E34" s="652"/>
      <c r="F34" s="652"/>
      <c r="G34" s="652"/>
      <c r="H34" s="652"/>
      <c r="I34" s="652"/>
      <c r="J34" s="652"/>
      <c r="K34" s="652"/>
      <c r="L34" s="652"/>
      <c r="M34" s="652"/>
      <c r="N34" s="652"/>
      <c r="O34" s="652"/>
      <c r="P34" s="652"/>
      <c r="Q34" s="652"/>
      <c r="R34" s="652"/>
      <c r="S34" s="652"/>
      <c r="T34" s="652"/>
      <c r="U34" s="652"/>
      <c r="V34" s="652"/>
      <c r="W34" s="652"/>
      <c r="X34" s="652"/>
      <c r="Y34" s="652"/>
      <c r="Z34" s="652"/>
      <c r="AA34" s="652"/>
      <c r="AB34" s="652"/>
      <c r="AC34" s="652"/>
      <c r="AD34" s="652"/>
      <c r="AE34" s="652"/>
      <c r="AF34" s="652"/>
      <c r="AG34" s="652"/>
      <c r="AH34" s="652"/>
      <c r="AI34" s="652"/>
      <c r="AJ34" s="652"/>
      <c r="AK34" s="51">
        <f>COUNTIF(BB35:BB41,TRUE)</f>
        <v>0</v>
      </c>
      <c r="AL34" s="5">
        <v>1</v>
      </c>
      <c r="AM34" t="str">
        <f>B34</f>
        <v>CNS 9324  衛生棉 CNS 9324 Feminine sanitary napkins：(樣品請提供完整包裝約70片)</v>
      </c>
      <c r="AN34" t="b">
        <f>OR(BB35:BB41)</f>
        <v>0</v>
      </c>
      <c r="AO34" s="6" t="s">
        <v>35</v>
      </c>
      <c r="AP34" t="b">
        <f>TRUE</f>
        <v>1</v>
      </c>
      <c r="AQ34" s="45" t="b">
        <f t="shared" si="0"/>
        <v>0</v>
      </c>
      <c r="AR34" s="45" t="b">
        <f t="shared" si="1"/>
        <v>0</v>
      </c>
      <c r="AT34" s="11" t="str">
        <f t="shared" si="5"/>
        <v/>
      </c>
      <c r="AU34" s="8"/>
      <c r="AV34" s="8"/>
      <c r="AW34" s="39"/>
    </row>
    <row r="35" spans="2:54">
      <c r="B35" s="53" t="b">
        <f>$BB$35</f>
        <v>0</v>
      </c>
      <c r="C35" s="667" t="s">
        <v>251</v>
      </c>
      <c r="D35" s="667"/>
      <c r="E35" s="667"/>
      <c r="F35" s="667"/>
      <c r="G35" s="667"/>
      <c r="H35" s="667"/>
      <c r="I35" s="667"/>
      <c r="J35" s="667"/>
      <c r="K35" s="667"/>
      <c r="L35" s="667"/>
      <c r="M35" s="667"/>
      <c r="N35" s="667"/>
      <c r="O35" s="667"/>
      <c r="P35" s="667"/>
      <c r="Q35" s="667"/>
      <c r="R35" s="667"/>
      <c r="S35" s="667"/>
      <c r="T35" s="667"/>
      <c r="U35" s="667"/>
      <c r="V35" s="667"/>
      <c r="W35" s="667"/>
      <c r="X35" s="667"/>
      <c r="Y35" s="667"/>
      <c r="Z35" s="667"/>
      <c r="AA35" s="667"/>
      <c r="AB35" s="667"/>
      <c r="AC35" s="667"/>
      <c r="AD35" s="667"/>
      <c r="AE35" s="667"/>
      <c r="AF35" s="667"/>
      <c r="AG35" s="667"/>
      <c r="AH35" s="667"/>
      <c r="AI35" s="667"/>
      <c r="AJ35" s="667"/>
      <c r="AK35" s="667"/>
      <c r="AL35">
        <v>2</v>
      </c>
      <c r="AM35" s="6" t="str">
        <f t="shared" ref="AM35:AM41" si="12">IF(BB35,C35,"")</f>
        <v/>
      </c>
      <c r="AN35" s="6" t="b">
        <f t="shared" ref="AN35:AN41" si="13">BB35</f>
        <v>0</v>
      </c>
      <c r="AO35" s="6" t="s">
        <v>36</v>
      </c>
      <c r="AP35" s="6" t="b">
        <f t="shared" ref="AP35:AP41" si="14">BB35</f>
        <v>0</v>
      </c>
      <c r="AQ35" s="45" t="b">
        <f t="shared" si="0"/>
        <v>0</v>
      </c>
      <c r="AR35" s="45" t="b">
        <f t="shared" si="1"/>
        <v>0</v>
      </c>
      <c r="AT35" s="11" t="str">
        <f t="shared" si="5"/>
        <v/>
      </c>
      <c r="AU35" s="6"/>
      <c r="AV35" s="8"/>
      <c r="AW35" s="39"/>
      <c r="BB35" s="11" t="b">
        <v>0</v>
      </c>
    </row>
    <row r="36" spans="2:54">
      <c r="B36" s="53" t="b">
        <f>$BB$36</f>
        <v>0</v>
      </c>
      <c r="C36" s="667" t="s">
        <v>257</v>
      </c>
      <c r="D36" s="667"/>
      <c r="E36" s="667"/>
      <c r="F36" s="667"/>
      <c r="G36" s="667"/>
      <c r="H36" s="667"/>
      <c r="I36" s="667"/>
      <c r="J36" s="667"/>
      <c r="K36" s="667"/>
      <c r="L36" s="667"/>
      <c r="M36" s="667"/>
      <c r="N36" s="667"/>
      <c r="O36" s="667"/>
      <c r="P36" s="667"/>
      <c r="Q36" s="667"/>
      <c r="R36" s="667"/>
      <c r="S36" s="667"/>
      <c r="T36" s="667"/>
      <c r="U36" s="667"/>
      <c r="V36" s="667"/>
      <c r="W36" s="667"/>
      <c r="X36" s="667"/>
      <c r="Y36" s="667"/>
      <c r="Z36" s="667"/>
      <c r="AA36" s="667"/>
      <c r="AB36" s="667"/>
      <c r="AC36" s="667"/>
      <c r="AD36" s="667"/>
      <c r="AE36" s="667"/>
      <c r="AF36" s="667"/>
      <c r="AG36" s="667"/>
      <c r="AH36" s="667"/>
      <c r="AI36" s="667"/>
      <c r="AJ36" s="667"/>
      <c r="AK36" s="667"/>
      <c r="AL36">
        <v>2</v>
      </c>
      <c r="AM36" s="6" t="str">
        <f t="shared" si="12"/>
        <v/>
      </c>
      <c r="AN36" s="6" t="b">
        <f t="shared" si="13"/>
        <v>0</v>
      </c>
      <c r="AO36" s="6" t="s">
        <v>37</v>
      </c>
      <c r="AP36" s="6" t="b">
        <f t="shared" si="14"/>
        <v>0</v>
      </c>
      <c r="AQ36" s="45" t="b">
        <f t="shared" si="0"/>
        <v>0</v>
      </c>
      <c r="AR36" s="45" t="b">
        <f t="shared" si="1"/>
        <v>0</v>
      </c>
      <c r="AT36" s="11" t="str">
        <f t="shared" si="5"/>
        <v/>
      </c>
      <c r="AU36" s="6"/>
      <c r="AV36" s="8"/>
      <c r="AW36" s="39"/>
      <c r="BB36" s="11" t="b">
        <v>0</v>
      </c>
    </row>
    <row r="37" spans="2:54">
      <c r="B37" s="53" t="b">
        <f>$BB$37</f>
        <v>0</v>
      </c>
      <c r="C37" s="667" t="s">
        <v>258</v>
      </c>
      <c r="D37" s="667"/>
      <c r="E37" s="667"/>
      <c r="F37" s="667"/>
      <c r="G37" s="667"/>
      <c r="H37" s="667"/>
      <c r="I37" s="667"/>
      <c r="J37" s="667"/>
      <c r="K37" s="667"/>
      <c r="L37" s="667"/>
      <c r="M37" s="667"/>
      <c r="N37" s="667"/>
      <c r="O37" s="667"/>
      <c r="P37" s="667"/>
      <c r="Q37" s="667"/>
      <c r="R37" s="667"/>
      <c r="S37" s="667"/>
      <c r="T37" s="667"/>
      <c r="U37" s="667"/>
      <c r="V37" s="667"/>
      <c r="W37" s="667"/>
      <c r="X37" s="667"/>
      <c r="Y37" s="667"/>
      <c r="Z37" s="667"/>
      <c r="AA37" s="667"/>
      <c r="AB37" s="667"/>
      <c r="AC37" s="667"/>
      <c r="AD37" s="667"/>
      <c r="AE37" s="667"/>
      <c r="AF37" s="667"/>
      <c r="AG37" s="667"/>
      <c r="AH37" s="667"/>
      <c r="AI37" s="667"/>
      <c r="AJ37" s="667"/>
      <c r="AK37" s="667"/>
      <c r="AL37">
        <v>2</v>
      </c>
      <c r="AM37" s="6" t="str">
        <f t="shared" si="12"/>
        <v/>
      </c>
      <c r="AN37" s="6" t="b">
        <f t="shared" si="13"/>
        <v>0</v>
      </c>
      <c r="AO37" s="6" t="s">
        <v>38</v>
      </c>
      <c r="AP37" s="6" t="b">
        <f t="shared" si="14"/>
        <v>0</v>
      </c>
      <c r="AQ37" s="45" t="b">
        <f t="shared" si="0"/>
        <v>0</v>
      </c>
      <c r="AR37" s="45" t="b">
        <f t="shared" si="1"/>
        <v>0</v>
      </c>
      <c r="AT37" s="11" t="str">
        <f t="shared" si="5"/>
        <v/>
      </c>
      <c r="AU37" s="6"/>
      <c r="AV37" s="8"/>
      <c r="AW37" s="39"/>
      <c r="BB37" s="11" t="b">
        <v>0</v>
      </c>
    </row>
    <row r="38" spans="2:54">
      <c r="B38" s="53" t="b">
        <f>$BB$38</f>
        <v>0</v>
      </c>
      <c r="C38" s="667" t="s">
        <v>259</v>
      </c>
      <c r="D38" s="667"/>
      <c r="E38" s="667"/>
      <c r="F38" s="667"/>
      <c r="G38" s="667"/>
      <c r="H38" s="667"/>
      <c r="I38" s="667"/>
      <c r="J38" s="667"/>
      <c r="K38" s="667"/>
      <c r="L38" s="667"/>
      <c r="M38" s="667"/>
      <c r="N38" s="667"/>
      <c r="O38" s="667"/>
      <c r="P38" s="667"/>
      <c r="Q38" s="667"/>
      <c r="R38" s="667"/>
      <c r="S38" s="667"/>
      <c r="T38" s="667"/>
      <c r="U38" s="667"/>
      <c r="V38" s="667"/>
      <c r="W38" s="667"/>
      <c r="X38" s="667"/>
      <c r="Y38" s="667"/>
      <c r="Z38" s="667"/>
      <c r="AA38" s="667"/>
      <c r="AB38" s="667"/>
      <c r="AC38" s="667"/>
      <c r="AD38" s="667"/>
      <c r="AE38" s="667"/>
      <c r="AF38" s="667"/>
      <c r="AG38" s="667"/>
      <c r="AH38" s="667"/>
      <c r="AI38" s="667"/>
      <c r="AJ38" s="667"/>
      <c r="AK38" s="667"/>
      <c r="AL38">
        <v>2</v>
      </c>
      <c r="AM38" s="6" t="str">
        <f t="shared" si="12"/>
        <v/>
      </c>
      <c r="AN38" s="6" t="b">
        <f t="shared" si="13"/>
        <v>0</v>
      </c>
      <c r="AO38" s="6" t="s">
        <v>39</v>
      </c>
      <c r="AP38" s="6" t="b">
        <f t="shared" si="14"/>
        <v>0</v>
      </c>
      <c r="AQ38" s="45" t="b">
        <f t="shared" si="0"/>
        <v>0</v>
      </c>
      <c r="AR38" s="45" t="b">
        <f t="shared" si="1"/>
        <v>0</v>
      </c>
      <c r="AT38" s="11" t="str">
        <f t="shared" si="5"/>
        <v/>
      </c>
      <c r="AU38" s="6"/>
      <c r="AV38" s="8"/>
      <c r="AW38" s="39"/>
      <c r="BB38" s="11" t="b">
        <v>0</v>
      </c>
    </row>
    <row r="39" spans="2:54">
      <c r="B39" s="53" t="b">
        <f>$BB$39</f>
        <v>0</v>
      </c>
      <c r="C39" s="667" t="s">
        <v>260</v>
      </c>
      <c r="D39" s="667"/>
      <c r="E39" s="667"/>
      <c r="F39" s="667"/>
      <c r="G39" s="667"/>
      <c r="H39" s="667"/>
      <c r="I39" s="667"/>
      <c r="J39" s="667"/>
      <c r="K39" s="667"/>
      <c r="L39" s="667"/>
      <c r="M39" s="667"/>
      <c r="N39" s="667"/>
      <c r="O39" s="667"/>
      <c r="P39" s="667"/>
      <c r="Q39" s="667"/>
      <c r="R39" s="667"/>
      <c r="S39" s="667"/>
      <c r="T39" s="667"/>
      <c r="U39" s="667"/>
      <c r="V39" s="667"/>
      <c r="W39" s="667"/>
      <c r="X39" s="667"/>
      <c r="Y39" s="667"/>
      <c r="Z39" s="667"/>
      <c r="AA39" s="667"/>
      <c r="AB39" s="667"/>
      <c r="AC39" s="667"/>
      <c r="AD39" s="667"/>
      <c r="AE39" s="667"/>
      <c r="AF39" s="667"/>
      <c r="AG39" s="667"/>
      <c r="AH39" s="667"/>
      <c r="AI39" s="667"/>
      <c r="AJ39" s="667"/>
      <c r="AK39" s="667"/>
      <c r="AL39">
        <v>2</v>
      </c>
      <c r="AM39" s="6" t="str">
        <f t="shared" si="12"/>
        <v/>
      </c>
      <c r="AN39" s="6" t="b">
        <f t="shared" si="13"/>
        <v>0</v>
      </c>
      <c r="AO39" s="6" t="s">
        <v>40</v>
      </c>
      <c r="AP39" s="6" t="b">
        <f t="shared" si="14"/>
        <v>0</v>
      </c>
      <c r="AQ39" s="45" t="b">
        <f t="shared" si="0"/>
        <v>0</v>
      </c>
      <c r="AR39" s="45" t="b">
        <f t="shared" si="1"/>
        <v>0</v>
      </c>
      <c r="AT39" s="11" t="str">
        <f t="shared" si="5"/>
        <v/>
      </c>
      <c r="AU39" s="6"/>
      <c r="AV39" s="8"/>
      <c r="AW39" s="39"/>
      <c r="BB39" s="11" t="b">
        <v>0</v>
      </c>
    </row>
    <row r="40" spans="2:54">
      <c r="B40" s="53" t="b">
        <f>$BB$40</f>
        <v>0</v>
      </c>
      <c r="C40" s="667" t="s">
        <v>252</v>
      </c>
      <c r="D40" s="667"/>
      <c r="E40" s="667"/>
      <c r="F40" s="667"/>
      <c r="G40" s="667"/>
      <c r="H40" s="667"/>
      <c r="I40" s="667"/>
      <c r="J40" s="667"/>
      <c r="K40" s="667"/>
      <c r="L40" s="667"/>
      <c r="M40" s="667"/>
      <c r="N40" s="667"/>
      <c r="O40" s="667"/>
      <c r="P40" s="667"/>
      <c r="Q40" s="667"/>
      <c r="R40" s="667"/>
      <c r="S40" s="667"/>
      <c r="T40" s="667"/>
      <c r="U40" s="667"/>
      <c r="V40" s="667"/>
      <c r="W40" s="667"/>
      <c r="X40" s="667"/>
      <c r="Y40" s="667"/>
      <c r="Z40" s="667"/>
      <c r="AA40" s="667"/>
      <c r="AB40" s="667"/>
      <c r="AC40" s="667"/>
      <c r="AD40" s="667"/>
      <c r="AE40" s="667"/>
      <c r="AF40" s="667"/>
      <c r="AG40" s="667"/>
      <c r="AH40" s="667"/>
      <c r="AI40" s="667"/>
      <c r="AJ40" s="667"/>
      <c r="AK40" s="667"/>
      <c r="AL40">
        <v>2</v>
      </c>
      <c r="AM40" s="6" t="str">
        <f t="shared" si="12"/>
        <v/>
      </c>
      <c r="AN40" s="6" t="b">
        <f t="shared" si="13"/>
        <v>0</v>
      </c>
      <c r="AO40" s="6" t="s">
        <v>41</v>
      </c>
      <c r="AP40" s="6" t="b">
        <f t="shared" si="14"/>
        <v>0</v>
      </c>
      <c r="AQ40" s="45" t="b">
        <f t="shared" si="0"/>
        <v>0</v>
      </c>
      <c r="AR40" s="45" t="b">
        <f t="shared" si="1"/>
        <v>0</v>
      </c>
      <c r="AT40" s="11" t="str">
        <f t="shared" si="5"/>
        <v/>
      </c>
      <c r="AU40" s="6"/>
      <c r="AV40" s="8"/>
      <c r="AW40" s="39"/>
      <c r="BB40" s="11" t="b">
        <v>0</v>
      </c>
    </row>
    <row r="41" spans="2:54">
      <c r="B41" s="53" t="b">
        <f>$BB$41</f>
        <v>0</v>
      </c>
      <c r="C41" s="667" t="s">
        <v>261</v>
      </c>
      <c r="D41" s="667"/>
      <c r="E41" s="667"/>
      <c r="F41" s="667"/>
      <c r="G41" s="667"/>
      <c r="H41" s="667"/>
      <c r="I41" s="667"/>
      <c r="J41" s="667"/>
      <c r="K41" s="667"/>
      <c r="L41" s="667"/>
      <c r="M41" s="667"/>
      <c r="N41" s="667"/>
      <c r="O41" s="667"/>
      <c r="P41" s="667"/>
      <c r="Q41" s="667"/>
      <c r="R41" s="667"/>
      <c r="S41" s="667"/>
      <c r="T41" s="667"/>
      <c r="U41" s="667"/>
      <c r="V41" s="667"/>
      <c r="W41" s="667"/>
      <c r="X41" s="667"/>
      <c r="Y41" s="667"/>
      <c r="Z41" s="667"/>
      <c r="AA41" s="667"/>
      <c r="AB41" s="667"/>
      <c r="AC41" s="667"/>
      <c r="AD41" s="667"/>
      <c r="AE41" s="667"/>
      <c r="AF41" s="667"/>
      <c r="AG41" s="667"/>
      <c r="AH41" s="667"/>
      <c r="AI41" s="667"/>
      <c r="AJ41" s="667"/>
      <c r="AK41" s="667"/>
      <c r="AL41">
        <v>2</v>
      </c>
      <c r="AM41" s="6" t="str">
        <f t="shared" si="12"/>
        <v/>
      </c>
      <c r="AN41" s="6" t="b">
        <f t="shared" si="13"/>
        <v>0</v>
      </c>
      <c r="AO41" s="6" t="s">
        <v>42</v>
      </c>
      <c r="AP41" s="6" t="b">
        <f t="shared" si="14"/>
        <v>0</v>
      </c>
      <c r="AQ41" s="45" t="b">
        <f t="shared" si="0"/>
        <v>0</v>
      </c>
      <c r="AR41" s="45" t="b">
        <f t="shared" si="1"/>
        <v>0</v>
      </c>
      <c r="AT41" s="11" t="str">
        <f t="shared" si="5"/>
        <v/>
      </c>
      <c r="AU41" s="6"/>
      <c r="AV41" s="8"/>
      <c r="AW41" s="39"/>
      <c r="BB41" s="11" t="b">
        <v>0</v>
      </c>
    </row>
    <row r="42" spans="2:54">
      <c r="B42" s="652" t="s">
        <v>123</v>
      </c>
      <c r="C42" s="652"/>
      <c r="D42" s="652"/>
      <c r="E42" s="652"/>
      <c r="F42" s="652"/>
      <c r="G42" s="652"/>
      <c r="H42" s="652"/>
      <c r="I42" s="652"/>
      <c r="J42" s="652"/>
      <c r="K42" s="652"/>
      <c r="L42" s="652"/>
      <c r="M42" s="652"/>
      <c r="N42" s="652"/>
      <c r="O42" s="652"/>
      <c r="P42" s="652"/>
      <c r="Q42" s="652"/>
      <c r="R42" s="652"/>
      <c r="S42" s="652"/>
      <c r="T42" s="652"/>
      <c r="U42" s="652"/>
      <c r="V42" s="652"/>
      <c r="W42" s="652"/>
      <c r="X42" s="652"/>
      <c r="Y42" s="652"/>
      <c r="Z42" s="652"/>
      <c r="AA42" s="652"/>
      <c r="AB42" s="652"/>
      <c r="AC42" s="652"/>
      <c r="AD42" s="652"/>
      <c r="AE42" s="652"/>
      <c r="AF42" s="652"/>
      <c r="AG42" s="652"/>
      <c r="AH42" s="652"/>
      <c r="AI42" s="652"/>
      <c r="AJ42" s="652"/>
      <c r="AK42" s="51">
        <f>COUNTIF(BB43:BB50,TRUE)</f>
        <v>0</v>
      </c>
      <c r="AL42" s="5">
        <v>1</v>
      </c>
      <c r="AM42" t="str">
        <f>B42</f>
        <v xml:space="preserve">CNS 8157  濕巾 CNS 8157 Wet wipes：(樣品請提供80抽完整包裝約6包) </v>
      </c>
      <c r="AN42" t="b">
        <f>OR(BB43:BB50)</f>
        <v>0</v>
      </c>
      <c r="AO42" s="6" t="s">
        <v>43</v>
      </c>
      <c r="AP42" t="b">
        <f>TRUE</f>
        <v>1</v>
      </c>
      <c r="AQ42" s="45" t="b">
        <f t="shared" si="0"/>
        <v>0</v>
      </c>
      <c r="AR42" s="45" t="b">
        <f t="shared" si="1"/>
        <v>0</v>
      </c>
      <c r="AT42" s="11" t="str">
        <f t="shared" si="5"/>
        <v/>
      </c>
      <c r="AU42" s="8"/>
      <c r="AV42" s="8"/>
      <c r="AW42" s="39"/>
    </row>
    <row r="43" spans="2:54">
      <c r="B43" s="53" t="b">
        <f>$BB$43</f>
        <v>0</v>
      </c>
      <c r="C43" s="667" t="s">
        <v>249</v>
      </c>
      <c r="D43" s="667"/>
      <c r="E43" s="667"/>
      <c r="F43" s="667"/>
      <c r="G43" s="667"/>
      <c r="H43" s="667"/>
      <c r="I43" s="667"/>
      <c r="J43" s="667"/>
      <c r="K43" s="667"/>
      <c r="L43" s="667"/>
      <c r="M43" s="667"/>
      <c r="N43" s="667"/>
      <c r="O43" s="667"/>
      <c r="P43" s="667"/>
      <c r="Q43" s="667"/>
      <c r="R43" s="667"/>
      <c r="S43" s="667"/>
      <c r="T43" s="667"/>
      <c r="U43" s="667"/>
      <c r="V43" s="667"/>
      <c r="W43" s="667"/>
      <c r="X43" s="667"/>
      <c r="Y43" s="667"/>
      <c r="Z43" s="667"/>
      <c r="AA43" s="667"/>
      <c r="AB43" s="667"/>
      <c r="AC43" s="667"/>
      <c r="AD43" s="667"/>
      <c r="AE43" s="667"/>
      <c r="AF43" s="667"/>
      <c r="AG43" s="667"/>
      <c r="AH43" s="667"/>
      <c r="AI43" s="667"/>
      <c r="AJ43" s="667"/>
      <c r="AK43" s="667"/>
      <c r="AL43">
        <v>2</v>
      </c>
      <c r="AM43" s="6" t="str">
        <f t="shared" ref="AM43:AM50" si="15">IF(BB43,C43,"")</f>
        <v/>
      </c>
      <c r="AN43" s="6" t="b">
        <f t="shared" ref="AN43:AN50" si="16">BB43</f>
        <v>0</v>
      </c>
      <c r="AO43" s="6" t="s">
        <v>44</v>
      </c>
      <c r="AP43" s="6" t="b">
        <f t="shared" ref="AP43:AP50" si="17">BB43</f>
        <v>0</v>
      </c>
      <c r="AQ43" s="45" t="b">
        <f t="shared" si="0"/>
        <v>0</v>
      </c>
      <c r="AR43" s="45" t="b">
        <f t="shared" si="1"/>
        <v>0</v>
      </c>
      <c r="AT43" s="11" t="str">
        <f t="shared" si="5"/>
        <v/>
      </c>
      <c r="AU43" s="6"/>
      <c r="AV43" s="8"/>
      <c r="AW43" s="39"/>
      <c r="BB43" s="11" t="b">
        <v>0</v>
      </c>
    </row>
    <row r="44" spans="2:54">
      <c r="B44" s="53" t="b">
        <f>$BB$44</f>
        <v>0</v>
      </c>
      <c r="C44" s="667" t="s">
        <v>250</v>
      </c>
      <c r="D44" s="667"/>
      <c r="E44" s="667"/>
      <c r="F44" s="667"/>
      <c r="G44" s="667"/>
      <c r="H44" s="667"/>
      <c r="I44" s="667"/>
      <c r="J44" s="667"/>
      <c r="K44" s="667"/>
      <c r="L44" s="667"/>
      <c r="M44" s="667"/>
      <c r="N44" s="667"/>
      <c r="O44" s="667"/>
      <c r="P44" s="667"/>
      <c r="Q44" s="667"/>
      <c r="R44" s="667"/>
      <c r="S44" s="667"/>
      <c r="T44" s="667"/>
      <c r="U44" s="667"/>
      <c r="V44" s="667"/>
      <c r="W44" s="667"/>
      <c r="X44" s="667"/>
      <c r="Y44" s="667"/>
      <c r="Z44" s="667"/>
      <c r="AA44" s="667"/>
      <c r="AB44" s="667"/>
      <c r="AC44" s="667"/>
      <c r="AD44" s="667"/>
      <c r="AE44" s="667"/>
      <c r="AF44" s="667"/>
      <c r="AG44" s="667"/>
      <c r="AH44" s="667"/>
      <c r="AI44" s="667"/>
      <c r="AJ44" s="667"/>
      <c r="AK44" s="667"/>
      <c r="AL44">
        <v>2</v>
      </c>
      <c r="AM44" s="6" t="str">
        <f t="shared" si="15"/>
        <v/>
      </c>
      <c r="AN44" s="6" t="b">
        <f t="shared" si="16"/>
        <v>0</v>
      </c>
      <c r="AO44" s="6" t="s">
        <v>45</v>
      </c>
      <c r="AP44" s="6" t="b">
        <f t="shared" si="17"/>
        <v>0</v>
      </c>
      <c r="AQ44" s="45" t="b">
        <f t="shared" si="0"/>
        <v>0</v>
      </c>
      <c r="AR44" s="45" t="b">
        <f t="shared" si="1"/>
        <v>0</v>
      </c>
      <c r="AT44" s="11" t="str">
        <f t="shared" si="5"/>
        <v/>
      </c>
      <c r="AU44" s="6"/>
      <c r="AV44" s="8"/>
      <c r="AW44" s="39"/>
      <c r="BB44" s="11" t="b">
        <v>0</v>
      </c>
    </row>
    <row r="45" spans="2:54">
      <c r="B45" s="53" t="b">
        <f>$BB$45</f>
        <v>0</v>
      </c>
      <c r="C45" s="667" t="s">
        <v>251</v>
      </c>
      <c r="D45" s="667"/>
      <c r="E45" s="667"/>
      <c r="F45" s="667"/>
      <c r="G45" s="667"/>
      <c r="H45" s="667"/>
      <c r="I45" s="667"/>
      <c r="J45" s="667"/>
      <c r="K45" s="667"/>
      <c r="L45" s="667"/>
      <c r="M45" s="667"/>
      <c r="N45" s="667"/>
      <c r="O45" s="667"/>
      <c r="P45" s="667"/>
      <c r="Q45" s="667"/>
      <c r="R45" s="667"/>
      <c r="S45" s="667"/>
      <c r="T45" s="667"/>
      <c r="U45" s="667"/>
      <c r="V45" s="667"/>
      <c r="W45" s="667"/>
      <c r="X45" s="667"/>
      <c r="Y45" s="667"/>
      <c r="Z45" s="667"/>
      <c r="AA45" s="667"/>
      <c r="AB45" s="667"/>
      <c r="AC45" s="667"/>
      <c r="AD45" s="667"/>
      <c r="AE45" s="667"/>
      <c r="AF45" s="667"/>
      <c r="AG45" s="667"/>
      <c r="AH45" s="667"/>
      <c r="AI45" s="667"/>
      <c r="AJ45" s="667"/>
      <c r="AK45" s="667"/>
      <c r="AL45">
        <v>2</v>
      </c>
      <c r="AM45" s="6" t="str">
        <f t="shared" si="15"/>
        <v/>
      </c>
      <c r="AN45" s="6" t="b">
        <f t="shared" si="16"/>
        <v>0</v>
      </c>
      <c r="AO45" s="6" t="s">
        <v>58</v>
      </c>
      <c r="AP45" s="6" t="b">
        <f t="shared" si="17"/>
        <v>0</v>
      </c>
      <c r="AQ45" s="45" t="b">
        <f t="shared" si="0"/>
        <v>0</v>
      </c>
      <c r="AR45" s="45" t="b">
        <f t="shared" si="1"/>
        <v>0</v>
      </c>
      <c r="AT45" s="11" t="str">
        <f t="shared" si="5"/>
        <v/>
      </c>
      <c r="AU45" s="6"/>
      <c r="AV45" s="8"/>
      <c r="AW45" s="39"/>
      <c r="BB45" s="11" t="b">
        <v>0</v>
      </c>
    </row>
    <row r="46" spans="2:54">
      <c r="B46" s="53" t="b">
        <f>$BB$46</f>
        <v>0</v>
      </c>
      <c r="C46" s="667" t="s">
        <v>252</v>
      </c>
      <c r="D46" s="667"/>
      <c r="E46" s="667"/>
      <c r="F46" s="667"/>
      <c r="G46" s="667"/>
      <c r="H46" s="667"/>
      <c r="I46" s="667"/>
      <c r="J46" s="667"/>
      <c r="K46" s="667"/>
      <c r="L46" s="667"/>
      <c r="M46" s="667"/>
      <c r="N46" s="667"/>
      <c r="O46" s="667"/>
      <c r="P46" s="667"/>
      <c r="Q46" s="667"/>
      <c r="R46" s="667"/>
      <c r="S46" s="667"/>
      <c r="T46" s="667"/>
      <c r="U46" s="667"/>
      <c r="V46" s="667"/>
      <c r="W46" s="667"/>
      <c r="X46" s="667"/>
      <c r="Y46" s="667"/>
      <c r="Z46" s="667"/>
      <c r="AA46" s="667"/>
      <c r="AB46" s="667"/>
      <c r="AC46" s="667"/>
      <c r="AD46" s="667"/>
      <c r="AE46" s="667"/>
      <c r="AF46" s="667"/>
      <c r="AG46" s="667"/>
      <c r="AH46" s="667"/>
      <c r="AI46" s="667"/>
      <c r="AJ46" s="667"/>
      <c r="AK46" s="667"/>
      <c r="AL46">
        <v>2</v>
      </c>
      <c r="AM46" s="6" t="str">
        <f t="shared" si="15"/>
        <v/>
      </c>
      <c r="AN46" s="6" t="b">
        <f t="shared" si="16"/>
        <v>0</v>
      </c>
      <c r="AO46" s="6" t="s">
        <v>80</v>
      </c>
      <c r="AP46" s="6" t="b">
        <f t="shared" si="17"/>
        <v>0</v>
      </c>
      <c r="AQ46" s="45" t="b">
        <f t="shared" si="0"/>
        <v>0</v>
      </c>
      <c r="AR46" s="45" t="b">
        <f t="shared" si="1"/>
        <v>0</v>
      </c>
      <c r="AT46" s="11" t="str">
        <f t="shared" si="5"/>
        <v/>
      </c>
      <c r="AU46" s="6"/>
      <c r="AV46" s="8"/>
      <c r="AW46" s="39"/>
      <c r="BB46" s="11" t="b">
        <v>0</v>
      </c>
    </row>
    <row r="47" spans="2:54">
      <c r="B47" s="53" t="b">
        <f>$BB$47</f>
        <v>0</v>
      </c>
      <c r="C47" s="667" t="s">
        <v>253</v>
      </c>
      <c r="D47" s="667"/>
      <c r="E47" s="667"/>
      <c r="F47" s="667"/>
      <c r="G47" s="667"/>
      <c r="H47" s="667"/>
      <c r="I47" s="667"/>
      <c r="J47" s="667"/>
      <c r="K47" s="667"/>
      <c r="L47" s="667"/>
      <c r="M47" s="667"/>
      <c r="N47" s="667"/>
      <c r="O47" s="667"/>
      <c r="P47" s="667"/>
      <c r="Q47" s="667"/>
      <c r="R47" s="667"/>
      <c r="S47" s="667"/>
      <c r="T47" s="667"/>
      <c r="U47" s="667"/>
      <c r="V47" s="667"/>
      <c r="W47" s="667"/>
      <c r="X47" s="667"/>
      <c r="Y47" s="667"/>
      <c r="Z47" s="667"/>
      <c r="AA47" s="667"/>
      <c r="AB47" s="667"/>
      <c r="AC47" s="667"/>
      <c r="AD47" s="667"/>
      <c r="AE47" s="667"/>
      <c r="AF47" s="667"/>
      <c r="AG47" s="667"/>
      <c r="AH47" s="667"/>
      <c r="AI47" s="667"/>
      <c r="AJ47" s="667"/>
      <c r="AK47" s="667"/>
      <c r="AL47">
        <v>2</v>
      </c>
      <c r="AM47" s="6" t="str">
        <f t="shared" si="15"/>
        <v/>
      </c>
      <c r="AN47" s="6" t="b">
        <f t="shared" si="16"/>
        <v>0</v>
      </c>
      <c r="AO47" s="6" t="s">
        <v>81</v>
      </c>
      <c r="AP47" s="6" t="b">
        <f t="shared" si="17"/>
        <v>0</v>
      </c>
      <c r="AQ47" s="45" t="b">
        <f t="shared" si="0"/>
        <v>0</v>
      </c>
      <c r="AR47" s="45" t="b">
        <f t="shared" si="1"/>
        <v>0</v>
      </c>
      <c r="AT47" s="11" t="str">
        <f t="shared" si="5"/>
        <v/>
      </c>
      <c r="AU47" s="6"/>
      <c r="AV47" s="8"/>
      <c r="AW47" s="39"/>
      <c r="BB47" s="11" t="b">
        <v>0</v>
      </c>
    </row>
    <row r="48" spans="2:54">
      <c r="B48" s="53" t="b">
        <f>$BB$48</f>
        <v>0</v>
      </c>
      <c r="C48" s="667" t="s">
        <v>254</v>
      </c>
      <c r="D48" s="667"/>
      <c r="E48" s="667"/>
      <c r="F48" s="667"/>
      <c r="G48" s="667"/>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667"/>
      <c r="AL48">
        <v>2</v>
      </c>
      <c r="AM48" s="6" t="str">
        <f t="shared" si="15"/>
        <v/>
      </c>
      <c r="AN48" s="6" t="b">
        <f t="shared" si="16"/>
        <v>0</v>
      </c>
      <c r="AO48" s="6" t="s">
        <v>82</v>
      </c>
      <c r="AP48" s="6" t="b">
        <f t="shared" si="17"/>
        <v>0</v>
      </c>
      <c r="AQ48" s="45" t="b">
        <f t="shared" si="0"/>
        <v>0</v>
      </c>
      <c r="AR48" s="45" t="b">
        <f t="shared" si="1"/>
        <v>0</v>
      </c>
      <c r="AT48" s="11" t="str">
        <f t="shared" si="5"/>
        <v/>
      </c>
      <c r="AU48" s="6"/>
      <c r="AV48" s="8"/>
      <c r="AW48" s="39"/>
      <c r="BB48" s="11" t="b">
        <v>0</v>
      </c>
    </row>
    <row r="49" spans="2:54">
      <c r="B49" s="53" t="b">
        <f>$BB$49</f>
        <v>0</v>
      </c>
      <c r="C49" s="667" t="s">
        <v>255</v>
      </c>
      <c r="D49" s="667"/>
      <c r="E49" s="667"/>
      <c r="F49" s="667"/>
      <c r="G49" s="667"/>
      <c r="H49" s="667"/>
      <c r="I49" s="667"/>
      <c r="J49" s="667"/>
      <c r="K49" s="667"/>
      <c r="L49" s="667"/>
      <c r="M49" s="667"/>
      <c r="N49" s="667"/>
      <c r="O49" s="667"/>
      <c r="P49" s="667"/>
      <c r="Q49" s="667"/>
      <c r="R49" s="667"/>
      <c r="S49" s="667"/>
      <c r="T49" s="667"/>
      <c r="U49" s="667"/>
      <c r="V49" s="667"/>
      <c r="W49" s="667"/>
      <c r="X49" s="667"/>
      <c r="Y49" s="667"/>
      <c r="Z49" s="667"/>
      <c r="AA49" s="667"/>
      <c r="AB49" s="667"/>
      <c r="AC49" s="667"/>
      <c r="AD49" s="667"/>
      <c r="AE49" s="667"/>
      <c r="AF49" s="667"/>
      <c r="AG49" s="667"/>
      <c r="AH49" s="667"/>
      <c r="AI49" s="667"/>
      <c r="AJ49" s="667"/>
      <c r="AK49" s="667"/>
      <c r="AL49">
        <v>2</v>
      </c>
      <c r="AM49" s="6" t="str">
        <f t="shared" si="15"/>
        <v/>
      </c>
      <c r="AN49" s="6" t="b">
        <f t="shared" si="16"/>
        <v>0</v>
      </c>
      <c r="AO49" s="6" t="s">
        <v>83</v>
      </c>
      <c r="AP49" s="6" t="b">
        <f t="shared" si="17"/>
        <v>0</v>
      </c>
      <c r="AQ49" s="45" t="b">
        <f t="shared" si="0"/>
        <v>0</v>
      </c>
      <c r="AR49" s="45" t="b">
        <f t="shared" si="1"/>
        <v>0</v>
      </c>
      <c r="AT49" s="11" t="str">
        <f t="shared" si="5"/>
        <v/>
      </c>
      <c r="AU49" s="6"/>
      <c r="AV49" s="8"/>
      <c r="AW49" s="39"/>
      <c r="BB49" s="11" t="b">
        <v>0</v>
      </c>
    </row>
    <row r="50" spans="2:54">
      <c r="B50" s="53" t="b">
        <f>$BB$50</f>
        <v>0</v>
      </c>
      <c r="C50" s="667" t="s">
        <v>256</v>
      </c>
      <c r="D50" s="667"/>
      <c r="E50" s="667"/>
      <c r="F50" s="667"/>
      <c r="G50" s="667"/>
      <c r="H50" s="667"/>
      <c r="I50" s="667"/>
      <c r="J50" s="667"/>
      <c r="K50" s="667"/>
      <c r="L50" s="667"/>
      <c r="M50" s="667"/>
      <c r="N50" s="667"/>
      <c r="O50" s="667"/>
      <c r="P50" s="667"/>
      <c r="Q50" s="667"/>
      <c r="R50" s="667"/>
      <c r="S50" s="667"/>
      <c r="T50" s="667"/>
      <c r="U50" s="667"/>
      <c r="V50" s="667"/>
      <c r="W50" s="667"/>
      <c r="X50" s="667"/>
      <c r="Y50" s="667"/>
      <c r="Z50" s="667"/>
      <c r="AA50" s="667"/>
      <c r="AB50" s="667"/>
      <c r="AC50" s="667"/>
      <c r="AD50" s="667"/>
      <c r="AE50" s="667"/>
      <c r="AF50" s="667"/>
      <c r="AG50" s="667"/>
      <c r="AH50" s="667"/>
      <c r="AI50" s="667"/>
      <c r="AJ50" s="667"/>
      <c r="AK50" s="667"/>
      <c r="AL50">
        <v>2</v>
      </c>
      <c r="AM50" s="6" t="str">
        <f t="shared" si="15"/>
        <v/>
      </c>
      <c r="AN50" s="6" t="b">
        <f t="shared" si="16"/>
        <v>0</v>
      </c>
      <c r="AO50" s="6" t="s">
        <v>84</v>
      </c>
      <c r="AP50" s="6" t="b">
        <f t="shared" si="17"/>
        <v>0</v>
      </c>
      <c r="AQ50" s="45" t="b">
        <f t="shared" si="0"/>
        <v>0</v>
      </c>
      <c r="AR50" s="45" t="b">
        <f t="shared" si="1"/>
        <v>0</v>
      </c>
      <c r="AT50" s="11" t="str">
        <f t="shared" si="5"/>
        <v/>
      </c>
      <c r="AU50" s="6"/>
      <c r="AV50" s="8"/>
      <c r="AW50" s="39"/>
      <c r="BB50" s="11" t="b">
        <v>0</v>
      </c>
    </row>
    <row r="51" spans="2:54">
      <c r="B51" s="652" t="s">
        <v>124</v>
      </c>
      <c r="C51" s="652"/>
      <c r="D51" s="652"/>
      <c r="E51" s="652"/>
      <c r="F51" s="652"/>
      <c r="G51" s="652"/>
      <c r="H51" s="652"/>
      <c r="I51" s="652"/>
      <c r="J51" s="652"/>
      <c r="K51" s="652"/>
      <c r="L51" s="652"/>
      <c r="M51" s="652"/>
      <c r="N51" s="652"/>
      <c r="O51" s="652"/>
      <c r="P51" s="652"/>
      <c r="Q51" s="652"/>
      <c r="R51" s="652"/>
      <c r="S51" s="652"/>
      <c r="T51" s="652"/>
      <c r="U51" s="652"/>
      <c r="V51" s="652"/>
      <c r="W51" s="652"/>
      <c r="X51" s="652"/>
      <c r="Y51" s="652"/>
      <c r="Z51" s="652"/>
      <c r="AA51" s="652"/>
      <c r="AB51" s="652"/>
      <c r="AC51" s="652"/>
      <c r="AD51" s="652"/>
      <c r="AE51" s="652"/>
      <c r="AF51" s="652"/>
      <c r="AG51" s="652"/>
      <c r="AH51" s="652"/>
      <c r="AI51" s="652"/>
      <c r="AJ51" s="652"/>
      <c r="AK51" s="51">
        <f>COUNTIF(BB52,TRUE)</f>
        <v>0</v>
      </c>
      <c r="AL51" s="5">
        <v>1</v>
      </c>
      <c r="AM51" t="str">
        <f>B51</f>
        <v>其他 Other items:</v>
      </c>
      <c r="AN51" t="b">
        <f>OR(BB52)</f>
        <v>0</v>
      </c>
      <c r="AO51" s="6" t="s">
        <v>46</v>
      </c>
      <c r="AP51" t="b">
        <f>TRUE</f>
        <v>1</v>
      </c>
      <c r="AQ51" s="45" t="b">
        <f t="shared" si="0"/>
        <v>0</v>
      </c>
      <c r="AR51" s="45" t="b">
        <f t="shared" si="1"/>
        <v>0</v>
      </c>
      <c r="AT51" s="11" t="str">
        <f t="shared" si="5"/>
        <v/>
      </c>
      <c r="AU51" s="8"/>
      <c r="AV51" s="8"/>
      <c r="AW51" s="39"/>
    </row>
    <row r="52" spans="2:54">
      <c r="B52" s="53" t="b">
        <f>$BB$52</f>
        <v>0</v>
      </c>
      <c r="C52" s="771"/>
      <c r="D52" s="771"/>
      <c r="E52" s="771"/>
      <c r="F52" s="771"/>
      <c r="G52" s="771"/>
      <c r="H52" s="771"/>
      <c r="I52" s="771"/>
      <c r="J52" s="771"/>
      <c r="K52" s="771"/>
      <c r="L52" s="771"/>
      <c r="M52" s="771"/>
      <c r="N52" s="771"/>
      <c r="O52" s="771"/>
      <c r="P52" s="771"/>
      <c r="Q52" s="771"/>
      <c r="R52" s="771"/>
      <c r="S52" s="771"/>
      <c r="T52" s="771"/>
      <c r="U52" s="771"/>
      <c r="V52" s="771"/>
      <c r="W52" s="771"/>
      <c r="X52" s="771"/>
      <c r="Y52" s="771"/>
      <c r="Z52" s="771"/>
      <c r="AA52" s="771"/>
      <c r="AB52" s="771"/>
      <c r="AC52" s="771"/>
      <c r="AD52" s="771"/>
      <c r="AE52" s="771"/>
      <c r="AF52" s="771"/>
      <c r="AG52" s="771"/>
      <c r="AH52" s="771"/>
      <c r="AI52" s="771"/>
      <c r="AJ52" s="771"/>
      <c r="AK52" s="771"/>
      <c r="AL52">
        <v>2</v>
      </c>
      <c r="AM52" s="6" t="str">
        <f>IF(BB52,C52,"")</f>
        <v/>
      </c>
      <c r="AN52" s="6" t="b">
        <f>BB52</f>
        <v>0</v>
      </c>
      <c r="AO52" s="6" t="s">
        <v>47</v>
      </c>
      <c r="AP52" s="6" t="b">
        <f>AND(BB52,C52&lt;&gt;"")</f>
        <v>0</v>
      </c>
      <c r="AQ52" s="45" t="b">
        <f t="shared" si="0"/>
        <v>0</v>
      </c>
      <c r="AR52" s="45" t="b">
        <f t="shared" si="1"/>
        <v>0</v>
      </c>
      <c r="AT52" s="11" t="str">
        <f t="shared" si="5"/>
        <v/>
      </c>
      <c r="AU52" s="6"/>
      <c r="AV52" s="8"/>
      <c r="AW52" s="39"/>
      <c r="BB52" s="11" t="b">
        <v>0</v>
      </c>
    </row>
    <row r="53" spans="2:54" ht="19.5">
      <c r="B53" s="770" t="s">
        <v>275</v>
      </c>
      <c r="C53" s="770"/>
      <c r="D53" s="770"/>
      <c r="E53" s="770"/>
      <c r="F53" s="770"/>
      <c r="G53" s="770"/>
      <c r="H53" s="770"/>
      <c r="I53" s="770"/>
      <c r="J53" s="770"/>
      <c r="K53" s="770"/>
      <c r="L53" s="770"/>
      <c r="M53" s="770"/>
      <c r="N53" s="770"/>
      <c r="O53" s="770"/>
      <c r="P53" s="770"/>
      <c r="Q53" s="770"/>
      <c r="R53" s="770"/>
      <c r="S53" s="770"/>
      <c r="T53" s="770"/>
      <c r="U53" s="770"/>
      <c r="V53" s="770"/>
      <c r="W53" s="770"/>
      <c r="X53" s="770"/>
      <c r="Y53" s="770"/>
      <c r="Z53" s="770"/>
      <c r="AA53" s="770"/>
      <c r="AB53" s="770"/>
      <c r="AC53" s="770"/>
      <c r="AD53" s="770"/>
      <c r="AE53" s="770"/>
      <c r="AF53" s="770"/>
      <c r="AG53" s="770"/>
      <c r="AH53" s="770"/>
      <c r="AI53" s="770"/>
      <c r="AJ53" s="770"/>
      <c r="AK53" s="770"/>
      <c r="AW53" s="39"/>
    </row>
    <row r="54" spans="2:54">
      <c r="AW54" s="39"/>
    </row>
    <row r="55" spans="2:54">
      <c r="AW55" s="39"/>
    </row>
    <row r="56" spans="2:54">
      <c r="AW56" s="39"/>
    </row>
    <row r="57" spans="2:54">
      <c r="AW57" s="39"/>
    </row>
    <row r="58" spans="2:54">
      <c r="AW58" s="39"/>
    </row>
    <row r="59" spans="2:54">
      <c r="AW59" s="39"/>
    </row>
    <row r="60" spans="2:54">
      <c r="AW60" s="39"/>
    </row>
    <row r="61" spans="2:54">
      <c r="AW61" s="39"/>
    </row>
    <row r="62" spans="2:54">
      <c r="AW62" s="39"/>
    </row>
    <row r="63" spans="2:54">
      <c r="AW63" s="39"/>
    </row>
    <row r="64" spans="2:54">
      <c r="AW64" s="39"/>
    </row>
    <row r="65" spans="49:49">
      <c r="AW65" s="39"/>
    </row>
    <row r="66" spans="49:49">
      <c r="AW66" s="39"/>
    </row>
    <row r="67" spans="49:49">
      <c r="AW67" s="39"/>
    </row>
    <row r="68" spans="49:49">
      <c r="AW68" s="39"/>
    </row>
    <row r="69" spans="49:49">
      <c r="AW69" s="39"/>
    </row>
    <row r="70" spans="49:49">
      <c r="AW70" s="39"/>
    </row>
    <row r="71" spans="49:49">
      <c r="AW71" s="39"/>
    </row>
    <row r="72" spans="49:49">
      <c r="AW72" s="39"/>
    </row>
    <row r="73" spans="49:49">
      <c r="AW73" s="39"/>
    </row>
    <row r="74" spans="49:49">
      <c r="AW74" s="39"/>
    </row>
    <row r="75" spans="49:49">
      <c r="AW75" s="39"/>
    </row>
    <row r="76" spans="49:49">
      <c r="AW76" s="39"/>
    </row>
    <row r="77" spans="49:49">
      <c r="AW77" s="39"/>
    </row>
    <row r="78" spans="49:49">
      <c r="AW78" s="39"/>
    </row>
    <row r="79" spans="49:49">
      <c r="AW79" s="39"/>
    </row>
    <row r="80" spans="49:49">
      <c r="AW80" s="39"/>
    </row>
    <row r="81" spans="49:49">
      <c r="AW81" s="39"/>
    </row>
    <row r="82" spans="49:49">
      <c r="AW82" s="39"/>
    </row>
    <row r="83" spans="49:49">
      <c r="AW83" s="39"/>
    </row>
  </sheetData>
  <sheetProtection formatCells="0" formatRows="0" selectLockedCells="1"/>
  <mergeCells count="55">
    <mergeCell ref="B53:AK53"/>
    <mergeCell ref="P13:X13"/>
    <mergeCell ref="Z13:AI13"/>
    <mergeCell ref="B13:N13"/>
    <mergeCell ref="C52:AK52"/>
    <mergeCell ref="C49:AK49"/>
    <mergeCell ref="C50:AK50"/>
    <mergeCell ref="C46:AK46"/>
    <mergeCell ref="C47:AK47"/>
    <mergeCell ref="C48:AK48"/>
    <mergeCell ref="B51:AJ51"/>
    <mergeCell ref="C43:AK43"/>
    <mergeCell ref="C44:AK44"/>
    <mergeCell ref="C45:AK45"/>
    <mergeCell ref="C39:AK39"/>
    <mergeCell ref="C40:AK40"/>
    <mergeCell ref="C41:AK41"/>
    <mergeCell ref="B42:AJ42"/>
    <mergeCell ref="C37:AK37"/>
    <mergeCell ref="C38:AK38"/>
    <mergeCell ref="C35:AK35"/>
    <mergeCell ref="C36:AK36"/>
    <mergeCell ref="C32:AK32"/>
    <mergeCell ref="C33:AK33"/>
    <mergeCell ref="B34:AJ34"/>
    <mergeCell ref="C31:AK31"/>
    <mergeCell ref="C26:AK26"/>
    <mergeCell ref="C27:AK27"/>
    <mergeCell ref="C28:AK28"/>
    <mergeCell ref="C17:AK17"/>
    <mergeCell ref="C18:AK18"/>
    <mergeCell ref="C29:AK29"/>
    <mergeCell ref="C30:AK30"/>
    <mergeCell ref="C25:AK25"/>
    <mergeCell ref="C22:AK22"/>
    <mergeCell ref="C23:AK23"/>
    <mergeCell ref="C19:AK19"/>
    <mergeCell ref="C20:AK20"/>
    <mergeCell ref="C21:AK21"/>
    <mergeCell ref="B24:AJ24"/>
    <mergeCell ref="B1:AK1"/>
    <mergeCell ref="B2:AK2"/>
    <mergeCell ref="C4:AK4"/>
    <mergeCell ref="C5:AK5"/>
    <mergeCell ref="C16:AK16"/>
    <mergeCell ref="C15:AK15"/>
    <mergeCell ref="C6:AK6"/>
    <mergeCell ref="C7:AK7"/>
    <mergeCell ref="C8:AK8"/>
    <mergeCell ref="C9:AK9"/>
    <mergeCell ref="C10:AK10"/>
    <mergeCell ref="B3:AJ3"/>
    <mergeCell ref="B12:AJ12"/>
    <mergeCell ref="C11:AK11"/>
    <mergeCell ref="C14:AK14"/>
  </mergeCells>
  <phoneticPr fontId="1" type="noConversion"/>
  <conditionalFormatting sqref="B3">
    <cfRule type="expression" dxfId="752" priority="140">
      <formula>$AK3</formula>
    </cfRule>
  </conditionalFormatting>
  <conditionalFormatting sqref="B12">
    <cfRule type="expression" dxfId="751" priority="138">
      <formula>$AK12</formula>
    </cfRule>
  </conditionalFormatting>
  <conditionalFormatting sqref="B13">
    <cfRule type="expression" dxfId="750" priority="5">
      <formula>OR($AL13=2,$AL13=3,$AL13=1)</formula>
    </cfRule>
    <cfRule type="expression" dxfId="749" priority="6">
      <formula>OR($AL13=3)</formula>
    </cfRule>
  </conditionalFormatting>
  <conditionalFormatting sqref="B24">
    <cfRule type="expression" dxfId="748" priority="136">
      <formula>$AK24</formula>
    </cfRule>
  </conditionalFormatting>
  <conditionalFormatting sqref="B34">
    <cfRule type="expression" dxfId="747" priority="134">
      <formula>$AK34</formula>
    </cfRule>
  </conditionalFormatting>
  <conditionalFormatting sqref="B42">
    <cfRule type="expression" dxfId="746" priority="132">
      <formula>$AK42</formula>
    </cfRule>
  </conditionalFormatting>
  <conditionalFormatting sqref="B51">
    <cfRule type="expression" dxfId="745" priority="130">
      <formula>$AK51</formula>
    </cfRule>
  </conditionalFormatting>
  <conditionalFormatting sqref="B53">
    <cfRule type="expression" dxfId="744" priority="16">
      <formula>OR($AL53=2,$AL53=3,$AL53=1)</formula>
    </cfRule>
    <cfRule type="expression" dxfId="743" priority="17">
      <formula>OR($AL53=3)</formula>
    </cfRule>
  </conditionalFormatting>
  <conditionalFormatting sqref="B13:N13">
    <cfRule type="expression" dxfId="742" priority="7">
      <formula>IF(AND($AK$4&gt;0,OR($BO$5,$BU$5,$CA$5)&lt;&gt;TRUE),TRUE,FALSE)</formula>
    </cfRule>
    <cfRule type="expression" dxfId="741" priority="8">
      <formula>OR($AL13=2,$AL13=3,$AL13=1)</formula>
    </cfRule>
    <cfRule type="expression" dxfId="740" priority="9">
      <formula>OR($AL13=3)</formula>
    </cfRule>
  </conditionalFormatting>
  <conditionalFormatting sqref="B13:AK13">
    <cfRule type="expression" dxfId="739" priority="2">
      <formula>IF(AND($AK$12&gt;0,OR($BO$13,$BY$13)&lt;&gt;TRUE),TRUE,FALSE)</formula>
    </cfRule>
  </conditionalFormatting>
  <conditionalFormatting sqref="B1:AY150">
    <cfRule type="expression" dxfId="738" priority="67">
      <formula>OR($AL1=2,$AL1=3,$AL1=1)</formula>
    </cfRule>
    <cfRule type="expression" dxfId="737" priority="68">
      <formula>OR($AL1=3)</formula>
    </cfRule>
  </conditionalFormatting>
  <conditionalFormatting sqref="C4:C11">
    <cfRule type="expression" dxfId="736" priority="158" stopIfTrue="1">
      <formula>BB4=TRUE</formula>
    </cfRule>
  </conditionalFormatting>
  <conditionalFormatting sqref="C14:C23">
    <cfRule type="expression" dxfId="735" priority="438" stopIfTrue="1">
      <formula>BB14=TRUE</formula>
    </cfRule>
  </conditionalFormatting>
  <conditionalFormatting sqref="C25:C33">
    <cfRule type="expression" dxfId="734" priority="790" stopIfTrue="1">
      <formula>BB25=TRUE</formula>
    </cfRule>
  </conditionalFormatting>
  <conditionalFormatting sqref="C35:C41">
    <cfRule type="expression" dxfId="733" priority="1105" stopIfTrue="1">
      <formula>BB35=TRUE</formula>
    </cfRule>
  </conditionalFormatting>
  <conditionalFormatting sqref="C43:C50">
    <cfRule type="expression" dxfId="732" priority="1350" stopIfTrue="1">
      <formula>BB43=TRUE</formula>
    </cfRule>
  </conditionalFormatting>
  <conditionalFormatting sqref="C52">
    <cfRule type="expression" dxfId="731" priority="157">
      <formula>AND(BB52, NOT(ISBLANK(C52)))</formula>
    </cfRule>
    <cfRule type="expression" dxfId="730" priority="156">
      <formula>AND(BB52, ISBLANK(C52))</formula>
    </cfRule>
  </conditionalFormatting>
  <conditionalFormatting sqref="D4:D11">
    <cfRule type="expression" dxfId="729" priority="159" stopIfTrue="1">
      <formula>CK4=TRUE</formula>
    </cfRule>
  </conditionalFormatting>
  <conditionalFormatting sqref="D14:D23">
    <cfRule type="expression" dxfId="728" priority="439" stopIfTrue="1">
      <formula>CK14=TRUE</formula>
    </cfRule>
  </conditionalFormatting>
  <conditionalFormatting sqref="D25:D33">
    <cfRule type="expression" dxfId="727" priority="791" stopIfTrue="1">
      <formula>CK25=TRUE</formula>
    </cfRule>
  </conditionalFormatting>
  <conditionalFormatting sqref="D35:D41">
    <cfRule type="expression" dxfId="726" priority="1106" stopIfTrue="1">
      <formula>CK35=TRUE</formula>
    </cfRule>
  </conditionalFormatting>
  <conditionalFormatting sqref="D43:D50">
    <cfRule type="expression" dxfId="725" priority="1351" stopIfTrue="1">
      <formula>CK43=TRUE</formula>
    </cfRule>
  </conditionalFormatting>
  <conditionalFormatting sqref="E4:E11">
    <cfRule type="expression" dxfId="724" priority="160" stopIfTrue="1">
      <formula>CK4=TRUE</formula>
    </cfRule>
  </conditionalFormatting>
  <conditionalFormatting sqref="E14:E23">
    <cfRule type="expression" dxfId="723" priority="440" stopIfTrue="1">
      <formula>CK14=TRUE</formula>
    </cfRule>
  </conditionalFormatting>
  <conditionalFormatting sqref="E25:E33">
    <cfRule type="expression" dxfId="722" priority="792" stopIfTrue="1">
      <formula>CK25=TRUE</formula>
    </cfRule>
  </conditionalFormatting>
  <conditionalFormatting sqref="E35:E41">
    <cfRule type="expression" dxfId="721" priority="1107" stopIfTrue="1">
      <formula>CK35=TRUE</formula>
    </cfRule>
  </conditionalFormatting>
  <conditionalFormatting sqref="E43:E50">
    <cfRule type="expression" dxfId="720" priority="1352" stopIfTrue="1">
      <formula>CK43=TRUE</formula>
    </cfRule>
  </conditionalFormatting>
  <conditionalFormatting sqref="F4:F11">
    <cfRule type="expression" dxfId="719" priority="161" stopIfTrue="1">
      <formula>CK4=TRUE</formula>
    </cfRule>
  </conditionalFormatting>
  <conditionalFormatting sqref="F14:F23">
    <cfRule type="expression" dxfId="718" priority="441" stopIfTrue="1">
      <formula>CK14=TRUE</formula>
    </cfRule>
  </conditionalFormatting>
  <conditionalFormatting sqref="F25:F33">
    <cfRule type="expression" dxfId="717" priority="793" stopIfTrue="1">
      <formula>CK25=TRUE</formula>
    </cfRule>
  </conditionalFormatting>
  <conditionalFormatting sqref="F35:F41">
    <cfRule type="expression" dxfId="716" priority="1108" stopIfTrue="1">
      <formula>CK35=TRUE</formula>
    </cfRule>
  </conditionalFormatting>
  <conditionalFormatting sqref="F43:F50">
    <cfRule type="expression" dxfId="715" priority="1353" stopIfTrue="1">
      <formula>CK43=TRUE</formula>
    </cfRule>
  </conditionalFormatting>
  <conditionalFormatting sqref="G4:G11">
    <cfRule type="expression" dxfId="714" priority="162" stopIfTrue="1">
      <formula>CK4=TRUE</formula>
    </cfRule>
  </conditionalFormatting>
  <conditionalFormatting sqref="G14:G23">
    <cfRule type="expression" dxfId="713" priority="442" stopIfTrue="1">
      <formula>CK14=TRUE</formula>
    </cfRule>
  </conditionalFormatting>
  <conditionalFormatting sqref="G25:G33">
    <cfRule type="expression" dxfId="712" priority="794" stopIfTrue="1">
      <formula>CK25=TRUE</formula>
    </cfRule>
  </conditionalFormatting>
  <conditionalFormatting sqref="G35:G41">
    <cfRule type="expression" dxfId="711" priority="1109" stopIfTrue="1">
      <formula>CK35=TRUE</formula>
    </cfRule>
  </conditionalFormatting>
  <conditionalFormatting sqref="G43:G50">
    <cfRule type="expression" dxfId="710" priority="1354" stopIfTrue="1">
      <formula>CK43=TRUE</formula>
    </cfRule>
  </conditionalFormatting>
  <conditionalFormatting sqref="H4:H11">
    <cfRule type="expression" dxfId="709" priority="163" stopIfTrue="1">
      <formula>CK4=TRUE</formula>
    </cfRule>
  </conditionalFormatting>
  <conditionalFormatting sqref="H14:H23">
    <cfRule type="expression" dxfId="708" priority="443" stopIfTrue="1">
      <formula>CK14=TRUE</formula>
    </cfRule>
  </conditionalFormatting>
  <conditionalFormatting sqref="H25:H33">
    <cfRule type="expression" dxfId="707" priority="795" stopIfTrue="1">
      <formula>CK25=TRUE</formula>
    </cfRule>
  </conditionalFormatting>
  <conditionalFormatting sqref="H35:H41">
    <cfRule type="expression" dxfId="706" priority="1110" stopIfTrue="1">
      <formula>CK35=TRUE</formula>
    </cfRule>
  </conditionalFormatting>
  <conditionalFormatting sqref="H43:H50">
    <cfRule type="expression" dxfId="705" priority="1355" stopIfTrue="1">
      <formula>CK43=TRUE</formula>
    </cfRule>
  </conditionalFormatting>
  <conditionalFormatting sqref="I4:I11">
    <cfRule type="expression" dxfId="704" priority="164" stopIfTrue="1">
      <formula>CK4=TRUE</formula>
    </cfRule>
  </conditionalFormatting>
  <conditionalFormatting sqref="I14:I23">
    <cfRule type="expression" dxfId="703" priority="444" stopIfTrue="1">
      <formula>CK14=TRUE</formula>
    </cfRule>
  </conditionalFormatting>
  <conditionalFormatting sqref="I25:I33">
    <cfRule type="expression" dxfId="702" priority="796" stopIfTrue="1">
      <formula>CK25=TRUE</formula>
    </cfRule>
  </conditionalFormatting>
  <conditionalFormatting sqref="I35:I41">
    <cfRule type="expression" dxfId="701" priority="1111" stopIfTrue="1">
      <formula>CK35=TRUE</formula>
    </cfRule>
  </conditionalFormatting>
  <conditionalFormatting sqref="I43:I50">
    <cfRule type="expression" dxfId="700" priority="1356" stopIfTrue="1">
      <formula>CK43=TRUE</formula>
    </cfRule>
  </conditionalFormatting>
  <conditionalFormatting sqref="J4:J11">
    <cfRule type="expression" dxfId="699" priority="165" stopIfTrue="1">
      <formula>CK4=TRUE</formula>
    </cfRule>
  </conditionalFormatting>
  <conditionalFormatting sqref="J14:J23">
    <cfRule type="expression" dxfId="698" priority="445" stopIfTrue="1">
      <formula>CK14=TRUE</formula>
    </cfRule>
  </conditionalFormatting>
  <conditionalFormatting sqref="J25:J33">
    <cfRule type="expression" dxfId="697" priority="797" stopIfTrue="1">
      <formula>CK25=TRUE</formula>
    </cfRule>
  </conditionalFormatting>
  <conditionalFormatting sqref="J35:J41">
    <cfRule type="expression" dxfId="696" priority="1112" stopIfTrue="1">
      <formula>CK35=TRUE</formula>
    </cfRule>
  </conditionalFormatting>
  <conditionalFormatting sqref="J43:J50">
    <cfRule type="expression" dxfId="695" priority="1357" stopIfTrue="1">
      <formula>CK43=TRUE</formula>
    </cfRule>
  </conditionalFormatting>
  <conditionalFormatting sqref="K4:K11">
    <cfRule type="expression" dxfId="694" priority="166" stopIfTrue="1">
      <formula>CK4=TRUE</formula>
    </cfRule>
  </conditionalFormatting>
  <conditionalFormatting sqref="K14:K23">
    <cfRule type="expression" dxfId="693" priority="446" stopIfTrue="1">
      <formula>CK14=TRUE</formula>
    </cfRule>
  </conditionalFormatting>
  <conditionalFormatting sqref="K25:K33">
    <cfRule type="expression" dxfId="692" priority="798" stopIfTrue="1">
      <formula>CK25=TRUE</formula>
    </cfRule>
  </conditionalFormatting>
  <conditionalFormatting sqref="K35:K41">
    <cfRule type="expression" dxfId="691" priority="1113" stopIfTrue="1">
      <formula>CK35=TRUE</formula>
    </cfRule>
  </conditionalFormatting>
  <conditionalFormatting sqref="K43:K50">
    <cfRule type="expression" dxfId="690" priority="1358" stopIfTrue="1">
      <formula>CK43=TRUE</formula>
    </cfRule>
  </conditionalFormatting>
  <conditionalFormatting sqref="L4:L11">
    <cfRule type="expression" dxfId="689" priority="167" stopIfTrue="1">
      <formula>CK4=TRUE</formula>
    </cfRule>
  </conditionalFormatting>
  <conditionalFormatting sqref="L14:L23">
    <cfRule type="expression" dxfId="688" priority="447" stopIfTrue="1">
      <formula>CK14=TRUE</formula>
    </cfRule>
  </conditionalFormatting>
  <conditionalFormatting sqref="L25:L33">
    <cfRule type="expression" dxfId="687" priority="799" stopIfTrue="1">
      <formula>CK25=TRUE</formula>
    </cfRule>
  </conditionalFormatting>
  <conditionalFormatting sqref="L35:L41">
    <cfRule type="expression" dxfId="686" priority="1114" stopIfTrue="1">
      <formula>CK35=TRUE</formula>
    </cfRule>
  </conditionalFormatting>
  <conditionalFormatting sqref="L43:L50">
    <cfRule type="expression" dxfId="685" priority="1359" stopIfTrue="1">
      <formula>CK43=TRUE</formula>
    </cfRule>
  </conditionalFormatting>
  <conditionalFormatting sqref="M4:M11">
    <cfRule type="expression" dxfId="684" priority="168" stopIfTrue="1">
      <formula>CK4=TRUE</formula>
    </cfRule>
  </conditionalFormatting>
  <conditionalFormatting sqref="M14:M23">
    <cfRule type="expression" dxfId="683" priority="448" stopIfTrue="1">
      <formula>CK14=TRUE</formula>
    </cfRule>
  </conditionalFormatting>
  <conditionalFormatting sqref="M25:M33">
    <cfRule type="expression" dxfId="682" priority="800" stopIfTrue="1">
      <formula>CK25=TRUE</formula>
    </cfRule>
  </conditionalFormatting>
  <conditionalFormatting sqref="M35:M41">
    <cfRule type="expression" dxfId="681" priority="1115" stopIfTrue="1">
      <formula>CK35=TRUE</formula>
    </cfRule>
  </conditionalFormatting>
  <conditionalFormatting sqref="M43:M50">
    <cfRule type="expression" dxfId="680" priority="1360" stopIfTrue="1">
      <formula>CK43=TRUE</formula>
    </cfRule>
  </conditionalFormatting>
  <conditionalFormatting sqref="N4:N11">
    <cfRule type="expression" dxfId="679" priority="169" stopIfTrue="1">
      <formula>CK4=TRUE</formula>
    </cfRule>
  </conditionalFormatting>
  <conditionalFormatting sqref="N14:N23">
    <cfRule type="expression" dxfId="678" priority="449" stopIfTrue="1">
      <formula>CK14=TRUE</formula>
    </cfRule>
  </conditionalFormatting>
  <conditionalFormatting sqref="N25:N33">
    <cfRule type="expression" dxfId="677" priority="801" stopIfTrue="1">
      <formula>CK25=TRUE</formula>
    </cfRule>
  </conditionalFormatting>
  <conditionalFormatting sqref="N35:N41">
    <cfRule type="expression" dxfId="676" priority="1116" stopIfTrue="1">
      <formula>CK35=TRUE</formula>
    </cfRule>
  </conditionalFormatting>
  <conditionalFormatting sqref="N43:N50">
    <cfRule type="expression" dxfId="675" priority="1361" stopIfTrue="1">
      <formula>CK43=TRUE</formula>
    </cfRule>
  </conditionalFormatting>
  <conditionalFormatting sqref="O4:O11">
    <cfRule type="expression" dxfId="674" priority="170" stopIfTrue="1">
      <formula>CK4=TRUE</formula>
    </cfRule>
  </conditionalFormatting>
  <conditionalFormatting sqref="O14:O23">
    <cfRule type="expression" dxfId="673" priority="450" stopIfTrue="1">
      <formula>CK14=TRUE</formula>
    </cfRule>
  </conditionalFormatting>
  <conditionalFormatting sqref="O25:O33">
    <cfRule type="expression" dxfId="672" priority="802" stopIfTrue="1">
      <formula>CK25=TRUE</formula>
    </cfRule>
  </conditionalFormatting>
  <conditionalFormatting sqref="O35:O41">
    <cfRule type="expression" dxfId="671" priority="1117" stopIfTrue="1">
      <formula>CK35=TRUE</formula>
    </cfRule>
  </conditionalFormatting>
  <conditionalFormatting sqref="O43:O50">
    <cfRule type="expression" dxfId="670" priority="1362" stopIfTrue="1">
      <formula>CK43=TRUE</formula>
    </cfRule>
  </conditionalFormatting>
  <conditionalFormatting sqref="P4:P11">
    <cfRule type="expression" dxfId="669" priority="171" stopIfTrue="1">
      <formula>CK4=TRUE</formula>
    </cfRule>
  </conditionalFormatting>
  <conditionalFormatting sqref="P13">
    <cfRule type="expression" dxfId="668" priority="1">
      <formula>BO13=TRUE</formula>
    </cfRule>
  </conditionalFormatting>
  <conditionalFormatting sqref="P14:P23">
    <cfRule type="expression" dxfId="667" priority="451" stopIfTrue="1">
      <formula>CK14=TRUE</formula>
    </cfRule>
  </conditionalFormatting>
  <conditionalFormatting sqref="P25:P33">
    <cfRule type="expression" dxfId="666" priority="803" stopIfTrue="1">
      <formula>CK25=TRUE</formula>
    </cfRule>
  </conditionalFormatting>
  <conditionalFormatting sqref="P35:P41">
    <cfRule type="expression" dxfId="665" priority="1118" stopIfTrue="1">
      <formula>CK35=TRUE</formula>
    </cfRule>
  </conditionalFormatting>
  <conditionalFormatting sqref="P43:P50">
    <cfRule type="expression" dxfId="664" priority="1363" stopIfTrue="1">
      <formula>CK43=TRUE</formula>
    </cfRule>
  </conditionalFormatting>
  <conditionalFormatting sqref="Q4:Q11">
    <cfRule type="expression" dxfId="663" priority="172" stopIfTrue="1">
      <formula>CK4=TRUE</formula>
    </cfRule>
  </conditionalFormatting>
  <conditionalFormatting sqref="Q14:Q23">
    <cfRule type="expression" dxfId="662" priority="452" stopIfTrue="1">
      <formula>CK14=TRUE</formula>
    </cfRule>
  </conditionalFormatting>
  <conditionalFormatting sqref="Q25:Q33">
    <cfRule type="expression" dxfId="661" priority="804" stopIfTrue="1">
      <formula>CK25=TRUE</formula>
    </cfRule>
  </conditionalFormatting>
  <conditionalFormatting sqref="Q35:Q41">
    <cfRule type="expression" dxfId="660" priority="1119" stopIfTrue="1">
      <formula>CK35=TRUE</formula>
    </cfRule>
  </conditionalFormatting>
  <conditionalFormatting sqref="Q43:Q50">
    <cfRule type="expression" dxfId="659" priority="1364" stopIfTrue="1">
      <formula>CK43=TRUE</formula>
    </cfRule>
  </conditionalFormatting>
  <conditionalFormatting sqref="R4:R11">
    <cfRule type="expression" dxfId="658" priority="173" stopIfTrue="1">
      <formula>CK4=TRUE</formula>
    </cfRule>
  </conditionalFormatting>
  <conditionalFormatting sqref="R14:R23">
    <cfRule type="expression" dxfId="657" priority="453" stopIfTrue="1">
      <formula>CK14=TRUE</formula>
    </cfRule>
  </conditionalFormatting>
  <conditionalFormatting sqref="R25:R33">
    <cfRule type="expression" dxfId="656" priority="805" stopIfTrue="1">
      <formula>CK25=TRUE</formula>
    </cfRule>
  </conditionalFormatting>
  <conditionalFormatting sqref="R35:R41">
    <cfRule type="expression" dxfId="655" priority="1120" stopIfTrue="1">
      <formula>CK35=TRUE</formula>
    </cfRule>
  </conditionalFormatting>
  <conditionalFormatting sqref="R43:R50">
    <cfRule type="expression" dxfId="654" priority="1365" stopIfTrue="1">
      <formula>CK43=TRUE</formula>
    </cfRule>
  </conditionalFormatting>
  <conditionalFormatting sqref="S4:S11">
    <cfRule type="expression" dxfId="653" priority="174" stopIfTrue="1">
      <formula>CK4=TRUE</formula>
    </cfRule>
  </conditionalFormatting>
  <conditionalFormatting sqref="S14:S23">
    <cfRule type="expression" dxfId="652" priority="454" stopIfTrue="1">
      <formula>CK14=TRUE</formula>
    </cfRule>
  </conditionalFormatting>
  <conditionalFormatting sqref="S25:S33">
    <cfRule type="expression" dxfId="651" priority="806" stopIfTrue="1">
      <formula>CK25=TRUE</formula>
    </cfRule>
  </conditionalFormatting>
  <conditionalFormatting sqref="S35:S41">
    <cfRule type="expression" dxfId="650" priority="1121" stopIfTrue="1">
      <formula>CK35=TRUE</formula>
    </cfRule>
  </conditionalFormatting>
  <conditionalFormatting sqref="S43:S50">
    <cfRule type="expression" dxfId="649" priority="1366" stopIfTrue="1">
      <formula>CK43=TRUE</formula>
    </cfRule>
  </conditionalFormatting>
  <conditionalFormatting sqref="T4:T11">
    <cfRule type="expression" dxfId="648" priority="175" stopIfTrue="1">
      <formula>CK4=TRUE</formula>
    </cfRule>
  </conditionalFormatting>
  <conditionalFormatting sqref="T14:T23">
    <cfRule type="expression" dxfId="647" priority="455" stopIfTrue="1">
      <formula>CK14=TRUE</formula>
    </cfRule>
  </conditionalFormatting>
  <conditionalFormatting sqref="T25:T33">
    <cfRule type="expression" dxfId="646" priority="807" stopIfTrue="1">
      <formula>CK25=TRUE</formula>
    </cfRule>
  </conditionalFormatting>
  <conditionalFormatting sqref="T35:T41">
    <cfRule type="expression" dxfId="645" priority="1122" stopIfTrue="1">
      <formula>CK35=TRUE</formula>
    </cfRule>
  </conditionalFormatting>
  <conditionalFormatting sqref="T43:T50">
    <cfRule type="expression" dxfId="644" priority="1367" stopIfTrue="1">
      <formula>CK43=TRUE</formula>
    </cfRule>
  </conditionalFormatting>
  <conditionalFormatting sqref="U4:U11">
    <cfRule type="expression" dxfId="643" priority="176" stopIfTrue="1">
      <formula>CK4=TRUE</formula>
    </cfRule>
  </conditionalFormatting>
  <conditionalFormatting sqref="U14:U23">
    <cfRule type="expression" dxfId="642" priority="456" stopIfTrue="1">
      <formula>CK14=TRUE</formula>
    </cfRule>
  </conditionalFormatting>
  <conditionalFormatting sqref="U25:U33">
    <cfRule type="expression" dxfId="641" priority="808" stopIfTrue="1">
      <formula>CK25=TRUE</formula>
    </cfRule>
  </conditionalFormatting>
  <conditionalFormatting sqref="U35:U41">
    <cfRule type="expression" dxfId="640" priority="1123" stopIfTrue="1">
      <formula>CK35=TRUE</formula>
    </cfRule>
  </conditionalFormatting>
  <conditionalFormatting sqref="U43:U50">
    <cfRule type="expression" dxfId="639" priority="1368" stopIfTrue="1">
      <formula>CK43=TRUE</formula>
    </cfRule>
  </conditionalFormatting>
  <conditionalFormatting sqref="V4:V11">
    <cfRule type="expression" dxfId="638" priority="177" stopIfTrue="1">
      <formula>CK4=TRUE</formula>
    </cfRule>
  </conditionalFormatting>
  <conditionalFormatting sqref="V14:V23">
    <cfRule type="expression" dxfId="637" priority="457" stopIfTrue="1">
      <formula>CK14=TRUE</formula>
    </cfRule>
  </conditionalFormatting>
  <conditionalFormatting sqref="V25:V33">
    <cfRule type="expression" dxfId="636" priority="809" stopIfTrue="1">
      <formula>CK25=TRUE</formula>
    </cfRule>
  </conditionalFormatting>
  <conditionalFormatting sqref="V35:V41">
    <cfRule type="expression" dxfId="635" priority="1124" stopIfTrue="1">
      <formula>CK35=TRUE</formula>
    </cfRule>
  </conditionalFormatting>
  <conditionalFormatting sqref="V43:V50">
    <cfRule type="expression" dxfId="634" priority="1369" stopIfTrue="1">
      <formula>CK43=TRUE</formula>
    </cfRule>
  </conditionalFormatting>
  <conditionalFormatting sqref="W4:W11">
    <cfRule type="expression" dxfId="633" priority="178" stopIfTrue="1">
      <formula>CK4=TRUE</formula>
    </cfRule>
  </conditionalFormatting>
  <conditionalFormatting sqref="W14:W23">
    <cfRule type="expression" dxfId="632" priority="458" stopIfTrue="1">
      <formula>CK14=TRUE</formula>
    </cfRule>
  </conditionalFormatting>
  <conditionalFormatting sqref="W25:W33">
    <cfRule type="expression" dxfId="631" priority="810" stopIfTrue="1">
      <formula>CK25=TRUE</formula>
    </cfRule>
  </conditionalFormatting>
  <conditionalFormatting sqref="W35:W41">
    <cfRule type="expression" dxfId="630" priority="1125" stopIfTrue="1">
      <formula>CK35=TRUE</formula>
    </cfRule>
  </conditionalFormatting>
  <conditionalFormatting sqref="W43:W50">
    <cfRule type="expression" dxfId="629" priority="1370" stopIfTrue="1">
      <formula>CK43=TRUE</formula>
    </cfRule>
  </conditionalFormatting>
  <conditionalFormatting sqref="X4:X11">
    <cfRule type="expression" dxfId="628" priority="179" stopIfTrue="1">
      <formula>CK4=TRUE</formula>
    </cfRule>
  </conditionalFormatting>
  <conditionalFormatting sqref="X14:X23">
    <cfRule type="expression" dxfId="627" priority="459" stopIfTrue="1">
      <formula>CK14=TRUE</formula>
    </cfRule>
  </conditionalFormatting>
  <conditionalFormatting sqref="X25:X33">
    <cfRule type="expression" dxfId="626" priority="811" stopIfTrue="1">
      <formula>CK25=TRUE</formula>
    </cfRule>
  </conditionalFormatting>
  <conditionalFormatting sqref="X35:X41">
    <cfRule type="expression" dxfId="625" priority="1126" stopIfTrue="1">
      <formula>CK35=TRUE</formula>
    </cfRule>
  </conditionalFormatting>
  <conditionalFormatting sqref="X43:X50">
    <cfRule type="expression" dxfId="624" priority="1371" stopIfTrue="1">
      <formula>CK43=TRUE</formula>
    </cfRule>
  </conditionalFormatting>
  <conditionalFormatting sqref="Y4:Y11">
    <cfRule type="expression" dxfId="623" priority="180" stopIfTrue="1">
      <formula>CK4=TRUE</formula>
    </cfRule>
  </conditionalFormatting>
  <conditionalFormatting sqref="Y14:Y23">
    <cfRule type="expression" dxfId="622" priority="460" stopIfTrue="1">
      <formula>CK14=TRUE</formula>
    </cfRule>
  </conditionalFormatting>
  <conditionalFormatting sqref="Y25:Y33">
    <cfRule type="expression" dxfId="621" priority="812" stopIfTrue="1">
      <formula>CK25=TRUE</formula>
    </cfRule>
  </conditionalFormatting>
  <conditionalFormatting sqref="Y35:Y41">
    <cfRule type="expression" dxfId="620" priority="1127" stopIfTrue="1">
      <formula>CK35=TRUE</formula>
    </cfRule>
  </conditionalFormatting>
  <conditionalFormatting sqref="Y43:Y50">
    <cfRule type="expression" dxfId="619" priority="1372" stopIfTrue="1">
      <formula>CK43=TRUE</formula>
    </cfRule>
  </conditionalFormatting>
  <conditionalFormatting sqref="Z4:Z11">
    <cfRule type="expression" dxfId="618" priority="181" stopIfTrue="1">
      <formula>CK4=TRUE</formula>
    </cfRule>
  </conditionalFormatting>
  <conditionalFormatting sqref="Z13">
    <cfRule type="expression" dxfId="617" priority="1630" stopIfTrue="1">
      <formula>BY13=TRUE</formula>
    </cfRule>
  </conditionalFormatting>
  <conditionalFormatting sqref="Z14:Z23">
    <cfRule type="expression" dxfId="616" priority="461" stopIfTrue="1">
      <formula>CK14=TRUE</formula>
    </cfRule>
  </conditionalFormatting>
  <conditionalFormatting sqref="Z25:Z33">
    <cfRule type="expression" dxfId="615" priority="813" stopIfTrue="1">
      <formula>CK25=TRUE</formula>
    </cfRule>
  </conditionalFormatting>
  <conditionalFormatting sqref="Z35:Z41">
    <cfRule type="expression" dxfId="614" priority="1128" stopIfTrue="1">
      <formula>CK35=TRUE</formula>
    </cfRule>
  </conditionalFormatting>
  <conditionalFormatting sqref="Z43:Z50">
    <cfRule type="expression" dxfId="613" priority="1373" stopIfTrue="1">
      <formula>CK43=TRUE</formula>
    </cfRule>
  </conditionalFormatting>
  <conditionalFormatting sqref="AA4:AA11">
    <cfRule type="expression" dxfId="612" priority="182" stopIfTrue="1">
      <formula>CK4=TRUE</formula>
    </cfRule>
  </conditionalFormatting>
  <conditionalFormatting sqref="AA14:AA23">
    <cfRule type="expression" dxfId="611" priority="462" stopIfTrue="1">
      <formula>CK14=TRUE</formula>
    </cfRule>
  </conditionalFormatting>
  <conditionalFormatting sqref="AA25:AA33">
    <cfRule type="expression" dxfId="610" priority="814" stopIfTrue="1">
      <formula>CK25=TRUE</formula>
    </cfRule>
  </conditionalFormatting>
  <conditionalFormatting sqref="AA35:AA41">
    <cfRule type="expression" dxfId="609" priority="1129" stopIfTrue="1">
      <formula>CK35=TRUE</formula>
    </cfRule>
  </conditionalFormatting>
  <conditionalFormatting sqref="AA43:AA50">
    <cfRule type="expression" dxfId="608" priority="1374" stopIfTrue="1">
      <formula>CK43=TRUE</formula>
    </cfRule>
  </conditionalFormatting>
  <conditionalFormatting sqref="AB4:AB11">
    <cfRule type="expression" dxfId="607" priority="183" stopIfTrue="1">
      <formula>CK4=TRUE</formula>
    </cfRule>
  </conditionalFormatting>
  <conditionalFormatting sqref="AB14:AB23">
    <cfRule type="expression" dxfId="606" priority="463" stopIfTrue="1">
      <formula>CK14=TRUE</formula>
    </cfRule>
  </conditionalFormatting>
  <conditionalFormatting sqref="AB25:AB33">
    <cfRule type="expression" dxfId="605" priority="815" stopIfTrue="1">
      <formula>CK25=TRUE</formula>
    </cfRule>
  </conditionalFormatting>
  <conditionalFormatting sqref="AB35:AB41">
    <cfRule type="expression" dxfId="604" priority="1130" stopIfTrue="1">
      <formula>CK35=TRUE</formula>
    </cfRule>
  </conditionalFormatting>
  <conditionalFormatting sqref="AB43:AB50">
    <cfRule type="expression" dxfId="603" priority="1375" stopIfTrue="1">
      <formula>CK43=TRUE</formula>
    </cfRule>
  </conditionalFormatting>
  <conditionalFormatting sqref="AC4:AC11">
    <cfRule type="expression" dxfId="602" priority="184" stopIfTrue="1">
      <formula>CK4=TRUE</formula>
    </cfRule>
  </conditionalFormatting>
  <conditionalFormatting sqref="AC14:AC23">
    <cfRule type="expression" dxfId="601" priority="464" stopIfTrue="1">
      <formula>CK14=TRUE</formula>
    </cfRule>
  </conditionalFormatting>
  <conditionalFormatting sqref="AC25:AC33">
    <cfRule type="expression" dxfId="600" priority="816" stopIfTrue="1">
      <formula>CK25=TRUE</formula>
    </cfRule>
  </conditionalFormatting>
  <conditionalFormatting sqref="AC35:AC41">
    <cfRule type="expression" dxfId="599" priority="1131" stopIfTrue="1">
      <formula>CK35=TRUE</formula>
    </cfRule>
  </conditionalFormatting>
  <conditionalFormatting sqref="AC43:AC50">
    <cfRule type="expression" dxfId="598" priority="1376" stopIfTrue="1">
      <formula>CK43=TRUE</formula>
    </cfRule>
  </conditionalFormatting>
  <conditionalFormatting sqref="AD4:AD11">
    <cfRule type="expression" dxfId="597" priority="185" stopIfTrue="1">
      <formula>CK4=TRUE</formula>
    </cfRule>
  </conditionalFormatting>
  <conditionalFormatting sqref="AD14:AD23">
    <cfRule type="expression" dxfId="596" priority="465" stopIfTrue="1">
      <formula>CK14=TRUE</formula>
    </cfRule>
  </conditionalFormatting>
  <conditionalFormatting sqref="AD25:AD33">
    <cfRule type="expression" dxfId="595" priority="817" stopIfTrue="1">
      <formula>CK25=TRUE</formula>
    </cfRule>
  </conditionalFormatting>
  <conditionalFormatting sqref="AD35:AD41">
    <cfRule type="expression" dxfId="594" priority="1132" stopIfTrue="1">
      <formula>CK35=TRUE</formula>
    </cfRule>
  </conditionalFormatting>
  <conditionalFormatting sqref="AD43:AD50">
    <cfRule type="expression" dxfId="593" priority="1377" stopIfTrue="1">
      <formula>CK43=TRUE</formula>
    </cfRule>
  </conditionalFormatting>
  <conditionalFormatting sqref="AE4:AE11">
    <cfRule type="expression" dxfId="592" priority="186" stopIfTrue="1">
      <formula>CK4=TRUE</formula>
    </cfRule>
  </conditionalFormatting>
  <conditionalFormatting sqref="AE14:AE23">
    <cfRule type="expression" dxfId="591" priority="466" stopIfTrue="1">
      <formula>CK14=TRUE</formula>
    </cfRule>
  </conditionalFormatting>
  <conditionalFormatting sqref="AE25:AE33">
    <cfRule type="expression" dxfId="590" priority="818" stopIfTrue="1">
      <formula>CK25=TRUE</formula>
    </cfRule>
  </conditionalFormatting>
  <conditionalFormatting sqref="AE35:AE41">
    <cfRule type="expression" dxfId="589" priority="1133" stopIfTrue="1">
      <formula>CK35=TRUE</formula>
    </cfRule>
  </conditionalFormatting>
  <conditionalFormatting sqref="AE43:AE50">
    <cfRule type="expression" dxfId="588" priority="1378" stopIfTrue="1">
      <formula>CK43=TRUE</formula>
    </cfRule>
  </conditionalFormatting>
  <conditionalFormatting sqref="AF4:AF11">
    <cfRule type="expression" dxfId="587" priority="187" stopIfTrue="1">
      <formula>CK4=TRUE</formula>
    </cfRule>
  </conditionalFormatting>
  <conditionalFormatting sqref="AF14:AF23">
    <cfRule type="expression" dxfId="586" priority="467" stopIfTrue="1">
      <formula>CK14=TRUE</formula>
    </cfRule>
  </conditionalFormatting>
  <conditionalFormatting sqref="AF25:AF33">
    <cfRule type="expression" dxfId="585" priority="819" stopIfTrue="1">
      <formula>CK25=TRUE</formula>
    </cfRule>
  </conditionalFormatting>
  <conditionalFormatting sqref="AF35:AF41">
    <cfRule type="expression" dxfId="584" priority="1134" stopIfTrue="1">
      <formula>CK35=TRUE</formula>
    </cfRule>
  </conditionalFormatting>
  <conditionalFormatting sqref="AF43:AF50">
    <cfRule type="expression" dxfId="583" priority="1379" stopIfTrue="1">
      <formula>CK43=TRUE</formula>
    </cfRule>
  </conditionalFormatting>
  <conditionalFormatting sqref="AG4:AG11">
    <cfRule type="expression" dxfId="582" priority="188" stopIfTrue="1">
      <formula>CK4=TRUE</formula>
    </cfRule>
  </conditionalFormatting>
  <conditionalFormatting sqref="AG14:AG23">
    <cfRule type="expression" dxfId="581" priority="468" stopIfTrue="1">
      <formula>CK14=TRUE</formula>
    </cfRule>
  </conditionalFormatting>
  <conditionalFormatting sqref="AG25:AG33">
    <cfRule type="expression" dxfId="580" priority="820" stopIfTrue="1">
      <formula>CK25=TRUE</formula>
    </cfRule>
  </conditionalFormatting>
  <conditionalFormatting sqref="AG35:AG41">
    <cfRule type="expression" dxfId="579" priority="1135" stopIfTrue="1">
      <formula>CK35=TRUE</formula>
    </cfRule>
  </conditionalFormatting>
  <conditionalFormatting sqref="AG43:AG50">
    <cfRule type="expression" dxfId="578" priority="1380" stopIfTrue="1">
      <formula>CK43=TRUE</formula>
    </cfRule>
  </conditionalFormatting>
  <conditionalFormatting sqref="AH4:AH11">
    <cfRule type="expression" dxfId="577" priority="189" stopIfTrue="1">
      <formula>CK4=TRUE</formula>
    </cfRule>
  </conditionalFormatting>
  <conditionalFormatting sqref="AH14:AH23">
    <cfRule type="expression" dxfId="576" priority="469" stopIfTrue="1">
      <formula>CK14=TRUE</formula>
    </cfRule>
  </conditionalFormatting>
  <conditionalFormatting sqref="AH25:AH33">
    <cfRule type="expression" dxfId="575" priority="821" stopIfTrue="1">
      <formula>CK25=TRUE</formula>
    </cfRule>
  </conditionalFormatting>
  <conditionalFormatting sqref="AH35:AH41">
    <cfRule type="expression" dxfId="574" priority="1136" stopIfTrue="1">
      <formula>CK35=TRUE</formula>
    </cfRule>
  </conditionalFormatting>
  <conditionalFormatting sqref="AH43:AH50">
    <cfRule type="expression" dxfId="573" priority="1381" stopIfTrue="1">
      <formula>CK43=TRUE</formula>
    </cfRule>
  </conditionalFormatting>
  <conditionalFormatting sqref="AI4:AI11">
    <cfRule type="expression" dxfId="572" priority="190" stopIfTrue="1">
      <formula>CK4=TRUE</formula>
    </cfRule>
  </conditionalFormatting>
  <conditionalFormatting sqref="AI14:AI23">
    <cfRule type="expression" dxfId="571" priority="470" stopIfTrue="1">
      <formula>CK14=TRUE</formula>
    </cfRule>
  </conditionalFormatting>
  <conditionalFormatting sqref="AI25:AI33">
    <cfRule type="expression" dxfId="570" priority="822" stopIfTrue="1">
      <formula>CK25=TRUE</formula>
    </cfRule>
  </conditionalFormatting>
  <conditionalFormatting sqref="AI35:AI41">
    <cfRule type="expression" dxfId="569" priority="1137" stopIfTrue="1">
      <formula>CK35=TRUE</formula>
    </cfRule>
  </conditionalFormatting>
  <conditionalFormatting sqref="AI43:AI50">
    <cfRule type="expression" dxfId="568" priority="1382" stopIfTrue="1">
      <formula>CK43=TRUE</formula>
    </cfRule>
  </conditionalFormatting>
  <conditionalFormatting sqref="AJ4:AJ11">
    <cfRule type="expression" dxfId="567" priority="191" stopIfTrue="1">
      <formula>CK4=TRUE</formula>
    </cfRule>
  </conditionalFormatting>
  <conditionalFormatting sqref="AJ14:AJ23">
    <cfRule type="expression" dxfId="566" priority="471" stopIfTrue="1">
      <formula>CK14=TRUE</formula>
    </cfRule>
  </conditionalFormatting>
  <conditionalFormatting sqref="AJ25:AJ33">
    <cfRule type="expression" dxfId="565" priority="823" stopIfTrue="1">
      <formula>CK25=TRUE</formula>
    </cfRule>
  </conditionalFormatting>
  <conditionalFormatting sqref="AJ35:AJ41">
    <cfRule type="expression" dxfId="564" priority="1138" stopIfTrue="1">
      <formula>CK35=TRUE</formula>
    </cfRule>
  </conditionalFormatting>
  <conditionalFormatting sqref="AJ43:AJ50">
    <cfRule type="expression" dxfId="563" priority="1383" stopIfTrue="1">
      <formula>CK43=TRUE</formula>
    </cfRule>
  </conditionalFormatting>
  <conditionalFormatting sqref="AK4:AK11">
    <cfRule type="expression" dxfId="562" priority="192" stopIfTrue="1">
      <formula>CK4=TRUE</formula>
    </cfRule>
  </conditionalFormatting>
  <conditionalFormatting sqref="AK14:AK23">
    <cfRule type="expression" dxfId="561" priority="472" stopIfTrue="1">
      <formula>CK14=TRUE</formula>
    </cfRule>
  </conditionalFormatting>
  <conditionalFormatting sqref="AK25:AK33">
    <cfRule type="expression" dxfId="560" priority="824" stopIfTrue="1">
      <formula>CK25=TRUE</formula>
    </cfRule>
  </conditionalFormatting>
  <conditionalFormatting sqref="AK35:AK41">
    <cfRule type="expression" dxfId="559" priority="1139" stopIfTrue="1">
      <formula>CK35=TRUE</formula>
    </cfRule>
  </conditionalFormatting>
  <conditionalFormatting sqref="AK43:AK50">
    <cfRule type="expression" dxfId="558" priority="1384" stopIfTrue="1">
      <formula>CK43=TRUE</formula>
    </cfRule>
  </conditionalFormatting>
  <conditionalFormatting sqref="AK3:AL3">
    <cfRule type="expression" dxfId="557" priority="83">
      <formula>$AK3</formula>
    </cfRule>
  </conditionalFormatting>
  <conditionalFormatting sqref="AK12:AL12">
    <cfRule type="expression" dxfId="556" priority="128">
      <formula>$AK12</formula>
    </cfRule>
  </conditionalFormatting>
  <conditionalFormatting sqref="AK24:AL24">
    <cfRule type="expression" dxfId="555" priority="127">
      <formula>$AK24</formula>
    </cfRule>
  </conditionalFormatting>
  <conditionalFormatting sqref="AK34:AL34">
    <cfRule type="expression" dxfId="554" priority="126">
      <formula>$AK34</formula>
    </cfRule>
  </conditionalFormatting>
  <conditionalFormatting sqref="AK42:AL42">
    <cfRule type="expression" dxfId="553" priority="125">
      <formula>$AK42</formula>
    </cfRule>
  </conditionalFormatting>
  <conditionalFormatting sqref="AK51:AL51">
    <cfRule type="expression" dxfId="552" priority="124">
      <formula>$AK51</formula>
    </cfRule>
  </conditionalFormatting>
  <conditionalFormatting sqref="AL1:AT2">
    <cfRule type="expression" dxfId="551" priority="90">
      <formula>OR($AL1=2,$AL1=3,$AL1=1)</formula>
    </cfRule>
    <cfRule type="expression" dxfId="550" priority="91">
      <formula>OR($AL1=3)</formula>
    </cfRule>
  </conditionalFormatting>
  <conditionalFormatting sqref="AM12:AN12 AM24:AN24 AM34:AN34 AM42:AN42 AM51:AN51">
    <cfRule type="expression" dxfId="549" priority="71">
      <formula>OR($AL12=2,$AL12=3,$AL12=1)</formula>
    </cfRule>
    <cfRule type="expression" dxfId="548" priority="72">
      <formula>OR($AL12=3)</formula>
    </cfRule>
  </conditionalFormatting>
  <conditionalFormatting sqref="AM1:AS1">
    <cfRule type="expression" dxfId="547" priority="87">
      <formula>OR($AL1=3)</formula>
    </cfRule>
    <cfRule type="expression" dxfId="546" priority="86">
      <formula>OR($AL1=2,$AL1=3,$AL1=1)</formula>
    </cfRule>
  </conditionalFormatting>
  <conditionalFormatting sqref="AP12 AP24 AP34 AP42 AP51">
    <cfRule type="expression" dxfId="545" priority="69">
      <formula>OR($AL12=2,$AL12=3,$AL12=1)</formula>
    </cfRule>
    <cfRule type="expression" dxfId="544" priority="70">
      <formula>OR($AL12=3)</formula>
    </cfRule>
  </conditionalFormatting>
  <conditionalFormatting sqref="AS12:AS13">
    <cfRule type="expression" dxfId="543" priority="10">
      <formula>OR($AL12=2,$AL12=3,$AL12=1)</formula>
    </cfRule>
    <cfRule type="expression" dxfId="542" priority="11">
      <formula>OR($AL12=3)</formula>
    </cfRule>
  </conditionalFormatting>
  <conditionalFormatting sqref="AT3:AT52">
    <cfRule type="expression" dxfId="541" priority="38">
      <formula>OR($AL3=2,$AL3=3,$AL3=1)</formula>
    </cfRule>
    <cfRule type="expression" dxfId="540" priority="36">
      <formula>OR($AL3=2,$AL3=3,$AL3=1)</formula>
    </cfRule>
    <cfRule type="expression" dxfId="539" priority="35">
      <formula>OR($AL3=3)</formula>
    </cfRule>
    <cfRule type="expression" dxfId="538" priority="37">
      <formula>OR($AL3=3)</formula>
    </cfRule>
    <cfRule type="expression" dxfId="537" priority="34">
      <formula>OR($AL3=2,$AL3=3,$AL3=1)</formula>
    </cfRule>
    <cfRule type="expression" dxfId="536" priority="33">
      <formula>OR($AL3=3)</formula>
    </cfRule>
    <cfRule type="expression" dxfId="535" priority="32">
      <formula>OR($AL3=2,$AL3=3,$AL3=1)</formula>
    </cfRule>
    <cfRule type="expression" dxfId="534" priority="39">
      <formula>OR($AL3=3)</formula>
    </cfRule>
  </conditionalFormatting>
  <conditionalFormatting sqref="AY1:AY2">
    <cfRule type="expression" dxfId="533" priority="27">
      <formula>OR($AL1=3)</formula>
    </cfRule>
    <cfRule type="expression" dxfId="532" priority="26">
      <formula>OR($AL1=2,$AL1=3,$AL1=1)</formula>
    </cfRule>
  </conditionalFormatting>
  <conditionalFormatting sqref="AY1:AY3">
    <cfRule type="expression" dxfId="531" priority="31">
      <formula>OR($AL1=3)</formula>
    </cfRule>
    <cfRule type="expression" dxfId="530" priority="30">
      <formula>OR($AL1=2,$AL1=3,$AL1=1)</formula>
    </cfRule>
    <cfRule type="expression" dxfId="529" priority="29">
      <formula>OR($AL1=3)</formula>
    </cfRule>
    <cfRule type="expression" dxfId="528" priority="28">
      <formula>OR($AL1=2,$AL1=3,$AL1=1)</formula>
    </cfRule>
    <cfRule type="expression" dxfId="527" priority="21">
      <formula>OR($AL1=3)</formula>
    </cfRule>
    <cfRule type="expression" dxfId="526" priority="20">
      <formula>OR($AL1=2,$AL1=3,$AL1=1)</formula>
    </cfRule>
  </conditionalFormatting>
  <conditionalFormatting sqref="AY3">
    <cfRule type="expression" dxfId="525" priority="19">
      <formula>OR($AL3=3)</formula>
    </cfRule>
    <cfRule type="expression" dxfId="524" priority="18">
      <formula>OR($AL3=2,$AL3=3,$AL3=1)</formula>
    </cfRule>
  </conditionalFormatting>
  <hyperlinks>
    <hyperlink ref="B53" location="'主頁 Main Page'!A1" display="回主頁 Back to Main Page" xr:uid="{1569E532-65F9-4004-A72E-C85DC3D7DB6B}"/>
    <hyperlink ref="B53:AK53" location="'主頁 Main Page'!D50" display="回主頁 Back to Main Page" xr:uid="{52AC3F54-5B3B-4CA5-BA2C-BA80DAE1E99F}"/>
  </hyperlinks>
  <pageMargins left="0.7" right="0.7"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78" r:id="rId4" name="Check Box 58">
              <controlPr defaultSize="0" autoFill="0" autoLine="0" autoPict="0">
                <anchor moveWithCells="1">
                  <from>
                    <xdr:col>1</xdr:col>
                    <xdr:colOff>0</xdr:colOff>
                    <xdr:row>3</xdr:row>
                    <xdr:rowOff>0</xdr:rowOff>
                  </from>
                  <to>
                    <xdr:col>2</xdr:col>
                    <xdr:colOff>38100</xdr:colOff>
                    <xdr:row>4</xdr:row>
                    <xdr:rowOff>9525</xdr:rowOff>
                  </to>
                </anchor>
              </controlPr>
            </control>
          </mc:Choice>
        </mc:AlternateContent>
        <mc:AlternateContent xmlns:mc="http://schemas.openxmlformats.org/markup-compatibility/2006">
          <mc:Choice Requires="x14">
            <control shapeId="5179" r:id="rId5" name="Check Box 59">
              <controlPr defaultSize="0" autoFill="0" autoLine="0" autoPict="0">
                <anchor moveWithCells="1">
                  <from>
                    <xdr:col>1</xdr:col>
                    <xdr:colOff>0</xdr:colOff>
                    <xdr:row>4</xdr:row>
                    <xdr:rowOff>0</xdr:rowOff>
                  </from>
                  <to>
                    <xdr:col>2</xdr:col>
                    <xdr:colOff>38100</xdr:colOff>
                    <xdr:row>5</xdr:row>
                    <xdr:rowOff>9525</xdr:rowOff>
                  </to>
                </anchor>
              </controlPr>
            </control>
          </mc:Choice>
        </mc:AlternateContent>
        <mc:AlternateContent xmlns:mc="http://schemas.openxmlformats.org/markup-compatibility/2006">
          <mc:Choice Requires="x14">
            <control shapeId="5180" r:id="rId6" name="Check Box 60">
              <controlPr defaultSize="0" autoFill="0" autoLine="0" autoPict="0">
                <anchor moveWithCells="1">
                  <from>
                    <xdr:col>1</xdr:col>
                    <xdr:colOff>0</xdr:colOff>
                    <xdr:row>5</xdr:row>
                    <xdr:rowOff>0</xdr:rowOff>
                  </from>
                  <to>
                    <xdr:col>2</xdr:col>
                    <xdr:colOff>38100</xdr:colOff>
                    <xdr:row>6</xdr:row>
                    <xdr:rowOff>9525</xdr:rowOff>
                  </to>
                </anchor>
              </controlPr>
            </control>
          </mc:Choice>
        </mc:AlternateContent>
        <mc:AlternateContent xmlns:mc="http://schemas.openxmlformats.org/markup-compatibility/2006">
          <mc:Choice Requires="x14">
            <control shapeId="5181" r:id="rId7" name="Check Box 61">
              <controlPr defaultSize="0" autoFill="0" autoLine="0" autoPict="0">
                <anchor moveWithCells="1">
                  <from>
                    <xdr:col>1</xdr:col>
                    <xdr:colOff>0</xdr:colOff>
                    <xdr:row>6</xdr:row>
                    <xdr:rowOff>0</xdr:rowOff>
                  </from>
                  <to>
                    <xdr:col>2</xdr:col>
                    <xdr:colOff>38100</xdr:colOff>
                    <xdr:row>7</xdr:row>
                    <xdr:rowOff>9525</xdr:rowOff>
                  </to>
                </anchor>
              </controlPr>
            </control>
          </mc:Choice>
        </mc:AlternateContent>
        <mc:AlternateContent xmlns:mc="http://schemas.openxmlformats.org/markup-compatibility/2006">
          <mc:Choice Requires="x14">
            <control shapeId="5182" r:id="rId8" name="Check Box 62">
              <controlPr defaultSize="0" autoFill="0" autoLine="0" autoPict="0">
                <anchor moveWithCells="1">
                  <from>
                    <xdr:col>1</xdr:col>
                    <xdr:colOff>0</xdr:colOff>
                    <xdr:row>7</xdr:row>
                    <xdr:rowOff>0</xdr:rowOff>
                  </from>
                  <to>
                    <xdr:col>2</xdr:col>
                    <xdr:colOff>38100</xdr:colOff>
                    <xdr:row>8</xdr:row>
                    <xdr:rowOff>9525</xdr:rowOff>
                  </to>
                </anchor>
              </controlPr>
            </control>
          </mc:Choice>
        </mc:AlternateContent>
        <mc:AlternateContent xmlns:mc="http://schemas.openxmlformats.org/markup-compatibility/2006">
          <mc:Choice Requires="x14">
            <control shapeId="5183" r:id="rId9" name="Check Box 63">
              <controlPr defaultSize="0" autoFill="0" autoLine="0" autoPict="0">
                <anchor moveWithCells="1">
                  <from>
                    <xdr:col>1</xdr:col>
                    <xdr:colOff>0</xdr:colOff>
                    <xdr:row>8</xdr:row>
                    <xdr:rowOff>0</xdr:rowOff>
                  </from>
                  <to>
                    <xdr:col>2</xdr:col>
                    <xdr:colOff>38100</xdr:colOff>
                    <xdr:row>9</xdr:row>
                    <xdr:rowOff>9525</xdr:rowOff>
                  </to>
                </anchor>
              </controlPr>
            </control>
          </mc:Choice>
        </mc:AlternateContent>
        <mc:AlternateContent xmlns:mc="http://schemas.openxmlformats.org/markup-compatibility/2006">
          <mc:Choice Requires="x14">
            <control shapeId="5184" r:id="rId10" name="Check Box 64">
              <controlPr defaultSize="0" autoFill="0" autoLine="0" autoPict="0">
                <anchor moveWithCells="1">
                  <from>
                    <xdr:col>1</xdr:col>
                    <xdr:colOff>0</xdr:colOff>
                    <xdr:row>9</xdr:row>
                    <xdr:rowOff>0</xdr:rowOff>
                  </from>
                  <to>
                    <xdr:col>2</xdr:col>
                    <xdr:colOff>38100</xdr:colOff>
                    <xdr:row>10</xdr:row>
                    <xdr:rowOff>9525</xdr:rowOff>
                  </to>
                </anchor>
              </controlPr>
            </control>
          </mc:Choice>
        </mc:AlternateContent>
        <mc:AlternateContent xmlns:mc="http://schemas.openxmlformats.org/markup-compatibility/2006">
          <mc:Choice Requires="x14">
            <control shapeId="5185" r:id="rId11" name="Check Box 65">
              <controlPr defaultSize="0" autoFill="0" autoLine="0" autoPict="0">
                <anchor moveWithCells="1">
                  <from>
                    <xdr:col>1</xdr:col>
                    <xdr:colOff>0</xdr:colOff>
                    <xdr:row>10</xdr:row>
                    <xdr:rowOff>0</xdr:rowOff>
                  </from>
                  <to>
                    <xdr:col>2</xdr:col>
                    <xdr:colOff>38100</xdr:colOff>
                    <xdr:row>11</xdr:row>
                    <xdr:rowOff>9525</xdr:rowOff>
                  </to>
                </anchor>
              </controlPr>
            </control>
          </mc:Choice>
        </mc:AlternateContent>
        <mc:AlternateContent xmlns:mc="http://schemas.openxmlformats.org/markup-compatibility/2006">
          <mc:Choice Requires="x14">
            <control shapeId="5186" r:id="rId12" name="Check Box 66">
              <controlPr defaultSize="0" autoFill="0" autoLine="0" autoPict="0">
                <anchor moveWithCells="1">
                  <from>
                    <xdr:col>1</xdr:col>
                    <xdr:colOff>0</xdr:colOff>
                    <xdr:row>13</xdr:row>
                    <xdr:rowOff>0</xdr:rowOff>
                  </from>
                  <to>
                    <xdr:col>2</xdr:col>
                    <xdr:colOff>38100</xdr:colOff>
                    <xdr:row>14</xdr:row>
                    <xdr:rowOff>9525</xdr:rowOff>
                  </to>
                </anchor>
              </controlPr>
            </control>
          </mc:Choice>
        </mc:AlternateContent>
        <mc:AlternateContent xmlns:mc="http://schemas.openxmlformats.org/markup-compatibility/2006">
          <mc:Choice Requires="x14">
            <control shapeId="5187" r:id="rId13" name="Check Box 67">
              <controlPr defaultSize="0" autoFill="0" autoLine="0" autoPict="0">
                <anchor moveWithCells="1">
                  <from>
                    <xdr:col>1</xdr:col>
                    <xdr:colOff>0</xdr:colOff>
                    <xdr:row>14</xdr:row>
                    <xdr:rowOff>0</xdr:rowOff>
                  </from>
                  <to>
                    <xdr:col>2</xdr:col>
                    <xdr:colOff>38100</xdr:colOff>
                    <xdr:row>15</xdr:row>
                    <xdr:rowOff>9525</xdr:rowOff>
                  </to>
                </anchor>
              </controlPr>
            </control>
          </mc:Choice>
        </mc:AlternateContent>
        <mc:AlternateContent xmlns:mc="http://schemas.openxmlformats.org/markup-compatibility/2006">
          <mc:Choice Requires="x14">
            <control shapeId="5188" r:id="rId14" name="Check Box 68">
              <controlPr defaultSize="0" autoFill="0" autoLine="0" autoPict="0">
                <anchor moveWithCells="1">
                  <from>
                    <xdr:col>1</xdr:col>
                    <xdr:colOff>0</xdr:colOff>
                    <xdr:row>15</xdr:row>
                    <xdr:rowOff>0</xdr:rowOff>
                  </from>
                  <to>
                    <xdr:col>2</xdr:col>
                    <xdr:colOff>38100</xdr:colOff>
                    <xdr:row>16</xdr:row>
                    <xdr:rowOff>9525</xdr:rowOff>
                  </to>
                </anchor>
              </controlPr>
            </control>
          </mc:Choice>
        </mc:AlternateContent>
        <mc:AlternateContent xmlns:mc="http://schemas.openxmlformats.org/markup-compatibility/2006">
          <mc:Choice Requires="x14">
            <control shapeId="5189" r:id="rId15" name="Check Box 69">
              <controlPr defaultSize="0" autoFill="0" autoLine="0" autoPict="0">
                <anchor moveWithCells="1">
                  <from>
                    <xdr:col>1</xdr:col>
                    <xdr:colOff>0</xdr:colOff>
                    <xdr:row>16</xdr:row>
                    <xdr:rowOff>0</xdr:rowOff>
                  </from>
                  <to>
                    <xdr:col>2</xdr:col>
                    <xdr:colOff>38100</xdr:colOff>
                    <xdr:row>17</xdr:row>
                    <xdr:rowOff>9525</xdr:rowOff>
                  </to>
                </anchor>
              </controlPr>
            </control>
          </mc:Choice>
        </mc:AlternateContent>
        <mc:AlternateContent xmlns:mc="http://schemas.openxmlformats.org/markup-compatibility/2006">
          <mc:Choice Requires="x14">
            <control shapeId="5190" r:id="rId16" name="Check Box 70">
              <controlPr defaultSize="0" autoFill="0" autoLine="0" autoPict="0">
                <anchor moveWithCells="1">
                  <from>
                    <xdr:col>1</xdr:col>
                    <xdr:colOff>0</xdr:colOff>
                    <xdr:row>17</xdr:row>
                    <xdr:rowOff>0</xdr:rowOff>
                  </from>
                  <to>
                    <xdr:col>2</xdr:col>
                    <xdr:colOff>38100</xdr:colOff>
                    <xdr:row>18</xdr:row>
                    <xdr:rowOff>9525</xdr:rowOff>
                  </to>
                </anchor>
              </controlPr>
            </control>
          </mc:Choice>
        </mc:AlternateContent>
        <mc:AlternateContent xmlns:mc="http://schemas.openxmlformats.org/markup-compatibility/2006">
          <mc:Choice Requires="x14">
            <control shapeId="5191" r:id="rId17" name="Check Box 71">
              <controlPr defaultSize="0" autoFill="0" autoLine="0" autoPict="0">
                <anchor moveWithCells="1">
                  <from>
                    <xdr:col>1</xdr:col>
                    <xdr:colOff>0</xdr:colOff>
                    <xdr:row>18</xdr:row>
                    <xdr:rowOff>0</xdr:rowOff>
                  </from>
                  <to>
                    <xdr:col>2</xdr:col>
                    <xdr:colOff>38100</xdr:colOff>
                    <xdr:row>19</xdr:row>
                    <xdr:rowOff>9525</xdr:rowOff>
                  </to>
                </anchor>
              </controlPr>
            </control>
          </mc:Choice>
        </mc:AlternateContent>
        <mc:AlternateContent xmlns:mc="http://schemas.openxmlformats.org/markup-compatibility/2006">
          <mc:Choice Requires="x14">
            <control shapeId="5192" r:id="rId18" name="Check Box 72">
              <controlPr defaultSize="0" autoFill="0" autoLine="0" autoPict="0">
                <anchor moveWithCells="1">
                  <from>
                    <xdr:col>1</xdr:col>
                    <xdr:colOff>0</xdr:colOff>
                    <xdr:row>19</xdr:row>
                    <xdr:rowOff>0</xdr:rowOff>
                  </from>
                  <to>
                    <xdr:col>2</xdr:col>
                    <xdr:colOff>38100</xdr:colOff>
                    <xdr:row>20</xdr:row>
                    <xdr:rowOff>9525</xdr:rowOff>
                  </to>
                </anchor>
              </controlPr>
            </control>
          </mc:Choice>
        </mc:AlternateContent>
        <mc:AlternateContent xmlns:mc="http://schemas.openxmlformats.org/markup-compatibility/2006">
          <mc:Choice Requires="x14">
            <control shapeId="5193" r:id="rId19" name="Check Box 73">
              <controlPr defaultSize="0" autoFill="0" autoLine="0" autoPict="0">
                <anchor moveWithCells="1">
                  <from>
                    <xdr:col>1</xdr:col>
                    <xdr:colOff>0</xdr:colOff>
                    <xdr:row>20</xdr:row>
                    <xdr:rowOff>0</xdr:rowOff>
                  </from>
                  <to>
                    <xdr:col>2</xdr:col>
                    <xdr:colOff>38100</xdr:colOff>
                    <xdr:row>21</xdr:row>
                    <xdr:rowOff>9525</xdr:rowOff>
                  </to>
                </anchor>
              </controlPr>
            </control>
          </mc:Choice>
        </mc:AlternateContent>
        <mc:AlternateContent xmlns:mc="http://schemas.openxmlformats.org/markup-compatibility/2006">
          <mc:Choice Requires="x14">
            <control shapeId="5194" r:id="rId20" name="Check Box 74">
              <controlPr defaultSize="0" autoFill="0" autoLine="0" autoPict="0">
                <anchor moveWithCells="1">
                  <from>
                    <xdr:col>1</xdr:col>
                    <xdr:colOff>0</xdr:colOff>
                    <xdr:row>21</xdr:row>
                    <xdr:rowOff>0</xdr:rowOff>
                  </from>
                  <to>
                    <xdr:col>2</xdr:col>
                    <xdr:colOff>38100</xdr:colOff>
                    <xdr:row>22</xdr:row>
                    <xdr:rowOff>9525</xdr:rowOff>
                  </to>
                </anchor>
              </controlPr>
            </control>
          </mc:Choice>
        </mc:AlternateContent>
        <mc:AlternateContent xmlns:mc="http://schemas.openxmlformats.org/markup-compatibility/2006">
          <mc:Choice Requires="x14">
            <control shapeId="5195" r:id="rId21" name="Check Box 75">
              <controlPr defaultSize="0" autoFill="0" autoLine="0" autoPict="0">
                <anchor moveWithCells="1">
                  <from>
                    <xdr:col>1</xdr:col>
                    <xdr:colOff>0</xdr:colOff>
                    <xdr:row>22</xdr:row>
                    <xdr:rowOff>0</xdr:rowOff>
                  </from>
                  <to>
                    <xdr:col>2</xdr:col>
                    <xdr:colOff>38100</xdr:colOff>
                    <xdr:row>23</xdr:row>
                    <xdr:rowOff>9525</xdr:rowOff>
                  </to>
                </anchor>
              </controlPr>
            </control>
          </mc:Choice>
        </mc:AlternateContent>
        <mc:AlternateContent xmlns:mc="http://schemas.openxmlformats.org/markup-compatibility/2006">
          <mc:Choice Requires="x14">
            <control shapeId="5196" r:id="rId22" name="Check Box 76">
              <controlPr defaultSize="0" autoFill="0" autoLine="0" autoPict="0">
                <anchor moveWithCells="1">
                  <from>
                    <xdr:col>1</xdr:col>
                    <xdr:colOff>0</xdr:colOff>
                    <xdr:row>24</xdr:row>
                    <xdr:rowOff>0</xdr:rowOff>
                  </from>
                  <to>
                    <xdr:col>2</xdr:col>
                    <xdr:colOff>38100</xdr:colOff>
                    <xdr:row>25</xdr:row>
                    <xdr:rowOff>9525</xdr:rowOff>
                  </to>
                </anchor>
              </controlPr>
            </control>
          </mc:Choice>
        </mc:AlternateContent>
        <mc:AlternateContent xmlns:mc="http://schemas.openxmlformats.org/markup-compatibility/2006">
          <mc:Choice Requires="x14">
            <control shapeId="5197" r:id="rId23" name="Check Box 77">
              <controlPr defaultSize="0" autoFill="0" autoLine="0" autoPict="0">
                <anchor moveWithCells="1">
                  <from>
                    <xdr:col>1</xdr:col>
                    <xdr:colOff>0</xdr:colOff>
                    <xdr:row>25</xdr:row>
                    <xdr:rowOff>0</xdr:rowOff>
                  </from>
                  <to>
                    <xdr:col>2</xdr:col>
                    <xdr:colOff>38100</xdr:colOff>
                    <xdr:row>26</xdr:row>
                    <xdr:rowOff>9525</xdr:rowOff>
                  </to>
                </anchor>
              </controlPr>
            </control>
          </mc:Choice>
        </mc:AlternateContent>
        <mc:AlternateContent xmlns:mc="http://schemas.openxmlformats.org/markup-compatibility/2006">
          <mc:Choice Requires="x14">
            <control shapeId="5198" r:id="rId24" name="Check Box 78">
              <controlPr defaultSize="0" autoFill="0" autoLine="0" autoPict="0">
                <anchor moveWithCells="1">
                  <from>
                    <xdr:col>1</xdr:col>
                    <xdr:colOff>0</xdr:colOff>
                    <xdr:row>26</xdr:row>
                    <xdr:rowOff>0</xdr:rowOff>
                  </from>
                  <to>
                    <xdr:col>2</xdr:col>
                    <xdr:colOff>38100</xdr:colOff>
                    <xdr:row>27</xdr:row>
                    <xdr:rowOff>9525</xdr:rowOff>
                  </to>
                </anchor>
              </controlPr>
            </control>
          </mc:Choice>
        </mc:AlternateContent>
        <mc:AlternateContent xmlns:mc="http://schemas.openxmlformats.org/markup-compatibility/2006">
          <mc:Choice Requires="x14">
            <control shapeId="5199" r:id="rId25" name="Check Box 79">
              <controlPr defaultSize="0" autoFill="0" autoLine="0" autoPict="0">
                <anchor moveWithCells="1">
                  <from>
                    <xdr:col>1</xdr:col>
                    <xdr:colOff>0</xdr:colOff>
                    <xdr:row>27</xdr:row>
                    <xdr:rowOff>0</xdr:rowOff>
                  </from>
                  <to>
                    <xdr:col>2</xdr:col>
                    <xdr:colOff>38100</xdr:colOff>
                    <xdr:row>28</xdr:row>
                    <xdr:rowOff>9525</xdr:rowOff>
                  </to>
                </anchor>
              </controlPr>
            </control>
          </mc:Choice>
        </mc:AlternateContent>
        <mc:AlternateContent xmlns:mc="http://schemas.openxmlformats.org/markup-compatibility/2006">
          <mc:Choice Requires="x14">
            <control shapeId="5200" r:id="rId26" name="Check Box 80">
              <controlPr defaultSize="0" autoFill="0" autoLine="0" autoPict="0">
                <anchor moveWithCells="1">
                  <from>
                    <xdr:col>1</xdr:col>
                    <xdr:colOff>0</xdr:colOff>
                    <xdr:row>28</xdr:row>
                    <xdr:rowOff>0</xdr:rowOff>
                  </from>
                  <to>
                    <xdr:col>2</xdr:col>
                    <xdr:colOff>38100</xdr:colOff>
                    <xdr:row>29</xdr:row>
                    <xdr:rowOff>9525</xdr:rowOff>
                  </to>
                </anchor>
              </controlPr>
            </control>
          </mc:Choice>
        </mc:AlternateContent>
        <mc:AlternateContent xmlns:mc="http://schemas.openxmlformats.org/markup-compatibility/2006">
          <mc:Choice Requires="x14">
            <control shapeId="5201" r:id="rId27" name="Check Box 81">
              <controlPr defaultSize="0" autoFill="0" autoLine="0" autoPict="0">
                <anchor moveWithCells="1">
                  <from>
                    <xdr:col>1</xdr:col>
                    <xdr:colOff>0</xdr:colOff>
                    <xdr:row>29</xdr:row>
                    <xdr:rowOff>0</xdr:rowOff>
                  </from>
                  <to>
                    <xdr:col>2</xdr:col>
                    <xdr:colOff>38100</xdr:colOff>
                    <xdr:row>30</xdr:row>
                    <xdr:rowOff>9525</xdr:rowOff>
                  </to>
                </anchor>
              </controlPr>
            </control>
          </mc:Choice>
        </mc:AlternateContent>
        <mc:AlternateContent xmlns:mc="http://schemas.openxmlformats.org/markup-compatibility/2006">
          <mc:Choice Requires="x14">
            <control shapeId="5202" r:id="rId28" name="Check Box 82">
              <controlPr defaultSize="0" autoFill="0" autoLine="0" autoPict="0">
                <anchor moveWithCells="1">
                  <from>
                    <xdr:col>1</xdr:col>
                    <xdr:colOff>0</xdr:colOff>
                    <xdr:row>30</xdr:row>
                    <xdr:rowOff>0</xdr:rowOff>
                  </from>
                  <to>
                    <xdr:col>2</xdr:col>
                    <xdr:colOff>38100</xdr:colOff>
                    <xdr:row>31</xdr:row>
                    <xdr:rowOff>9525</xdr:rowOff>
                  </to>
                </anchor>
              </controlPr>
            </control>
          </mc:Choice>
        </mc:AlternateContent>
        <mc:AlternateContent xmlns:mc="http://schemas.openxmlformats.org/markup-compatibility/2006">
          <mc:Choice Requires="x14">
            <control shapeId="5203" r:id="rId29" name="Check Box 83">
              <controlPr defaultSize="0" autoFill="0" autoLine="0" autoPict="0">
                <anchor moveWithCells="1">
                  <from>
                    <xdr:col>1</xdr:col>
                    <xdr:colOff>0</xdr:colOff>
                    <xdr:row>31</xdr:row>
                    <xdr:rowOff>0</xdr:rowOff>
                  </from>
                  <to>
                    <xdr:col>2</xdr:col>
                    <xdr:colOff>38100</xdr:colOff>
                    <xdr:row>32</xdr:row>
                    <xdr:rowOff>9525</xdr:rowOff>
                  </to>
                </anchor>
              </controlPr>
            </control>
          </mc:Choice>
        </mc:AlternateContent>
        <mc:AlternateContent xmlns:mc="http://schemas.openxmlformats.org/markup-compatibility/2006">
          <mc:Choice Requires="x14">
            <control shapeId="5204" r:id="rId30" name="Check Box 84">
              <controlPr defaultSize="0" autoFill="0" autoLine="0" autoPict="0">
                <anchor moveWithCells="1">
                  <from>
                    <xdr:col>1</xdr:col>
                    <xdr:colOff>0</xdr:colOff>
                    <xdr:row>32</xdr:row>
                    <xdr:rowOff>0</xdr:rowOff>
                  </from>
                  <to>
                    <xdr:col>2</xdr:col>
                    <xdr:colOff>38100</xdr:colOff>
                    <xdr:row>33</xdr:row>
                    <xdr:rowOff>9525</xdr:rowOff>
                  </to>
                </anchor>
              </controlPr>
            </control>
          </mc:Choice>
        </mc:AlternateContent>
        <mc:AlternateContent xmlns:mc="http://schemas.openxmlformats.org/markup-compatibility/2006">
          <mc:Choice Requires="x14">
            <control shapeId="5205" r:id="rId31" name="Check Box 85">
              <controlPr defaultSize="0" autoFill="0" autoLine="0" autoPict="0">
                <anchor moveWithCells="1">
                  <from>
                    <xdr:col>1</xdr:col>
                    <xdr:colOff>0</xdr:colOff>
                    <xdr:row>34</xdr:row>
                    <xdr:rowOff>0</xdr:rowOff>
                  </from>
                  <to>
                    <xdr:col>2</xdr:col>
                    <xdr:colOff>38100</xdr:colOff>
                    <xdr:row>35</xdr:row>
                    <xdr:rowOff>9525</xdr:rowOff>
                  </to>
                </anchor>
              </controlPr>
            </control>
          </mc:Choice>
        </mc:AlternateContent>
        <mc:AlternateContent xmlns:mc="http://schemas.openxmlformats.org/markup-compatibility/2006">
          <mc:Choice Requires="x14">
            <control shapeId="5206" r:id="rId32" name="Check Box 86">
              <controlPr defaultSize="0" autoFill="0" autoLine="0" autoPict="0">
                <anchor moveWithCells="1">
                  <from>
                    <xdr:col>1</xdr:col>
                    <xdr:colOff>0</xdr:colOff>
                    <xdr:row>35</xdr:row>
                    <xdr:rowOff>0</xdr:rowOff>
                  </from>
                  <to>
                    <xdr:col>2</xdr:col>
                    <xdr:colOff>38100</xdr:colOff>
                    <xdr:row>36</xdr:row>
                    <xdr:rowOff>9525</xdr:rowOff>
                  </to>
                </anchor>
              </controlPr>
            </control>
          </mc:Choice>
        </mc:AlternateContent>
        <mc:AlternateContent xmlns:mc="http://schemas.openxmlformats.org/markup-compatibility/2006">
          <mc:Choice Requires="x14">
            <control shapeId="5207" r:id="rId33" name="Check Box 87">
              <controlPr defaultSize="0" autoFill="0" autoLine="0" autoPict="0">
                <anchor moveWithCells="1">
                  <from>
                    <xdr:col>1</xdr:col>
                    <xdr:colOff>0</xdr:colOff>
                    <xdr:row>36</xdr:row>
                    <xdr:rowOff>0</xdr:rowOff>
                  </from>
                  <to>
                    <xdr:col>2</xdr:col>
                    <xdr:colOff>38100</xdr:colOff>
                    <xdr:row>37</xdr:row>
                    <xdr:rowOff>9525</xdr:rowOff>
                  </to>
                </anchor>
              </controlPr>
            </control>
          </mc:Choice>
        </mc:AlternateContent>
        <mc:AlternateContent xmlns:mc="http://schemas.openxmlformats.org/markup-compatibility/2006">
          <mc:Choice Requires="x14">
            <control shapeId="5208" r:id="rId34" name="Check Box 88">
              <controlPr defaultSize="0" autoFill="0" autoLine="0" autoPict="0">
                <anchor moveWithCells="1">
                  <from>
                    <xdr:col>1</xdr:col>
                    <xdr:colOff>0</xdr:colOff>
                    <xdr:row>37</xdr:row>
                    <xdr:rowOff>0</xdr:rowOff>
                  </from>
                  <to>
                    <xdr:col>2</xdr:col>
                    <xdr:colOff>38100</xdr:colOff>
                    <xdr:row>38</xdr:row>
                    <xdr:rowOff>9525</xdr:rowOff>
                  </to>
                </anchor>
              </controlPr>
            </control>
          </mc:Choice>
        </mc:AlternateContent>
        <mc:AlternateContent xmlns:mc="http://schemas.openxmlformats.org/markup-compatibility/2006">
          <mc:Choice Requires="x14">
            <control shapeId="5209" r:id="rId35" name="Check Box 89">
              <controlPr defaultSize="0" autoFill="0" autoLine="0" autoPict="0">
                <anchor moveWithCells="1">
                  <from>
                    <xdr:col>1</xdr:col>
                    <xdr:colOff>0</xdr:colOff>
                    <xdr:row>38</xdr:row>
                    <xdr:rowOff>0</xdr:rowOff>
                  </from>
                  <to>
                    <xdr:col>2</xdr:col>
                    <xdr:colOff>38100</xdr:colOff>
                    <xdr:row>39</xdr:row>
                    <xdr:rowOff>9525</xdr:rowOff>
                  </to>
                </anchor>
              </controlPr>
            </control>
          </mc:Choice>
        </mc:AlternateContent>
        <mc:AlternateContent xmlns:mc="http://schemas.openxmlformats.org/markup-compatibility/2006">
          <mc:Choice Requires="x14">
            <control shapeId="5210" r:id="rId36" name="Check Box 90">
              <controlPr defaultSize="0" autoFill="0" autoLine="0" autoPict="0">
                <anchor moveWithCells="1">
                  <from>
                    <xdr:col>1</xdr:col>
                    <xdr:colOff>0</xdr:colOff>
                    <xdr:row>39</xdr:row>
                    <xdr:rowOff>0</xdr:rowOff>
                  </from>
                  <to>
                    <xdr:col>2</xdr:col>
                    <xdr:colOff>38100</xdr:colOff>
                    <xdr:row>40</xdr:row>
                    <xdr:rowOff>9525</xdr:rowOff>
                  </to>
                </anchor>
              </controlPr>
            </control>
          </mc:Choice>
        </mc:AlternateContent>
        <mc:AlternateContent xmlns:mc="http://schemas.openxmlformats.org/markup-compatibility/2006">
          <mc:Choice Requires="x14">
            <control shapeId="5211" r:id="rId37" name="Check Box 91">
              <controlPr defaultSize="0" autoFill="0" autoLine="0" autoPict="0">
                <anchor moveWithCells="1">
                  <from>
                    <xdr:col>1</xdr:col>
                    <xdr:colOff>0</xdr:colOff>
                    <xdr:row>40</xdr:row>
                    <xdr:rowOff>0</xdr:rowOff>
                  </from>
                  <to>
                    <xdr:col>2</xdr:col>
                    <xdr:colOff>38100</xdr:colOff>
                    <xdr:row>41</xdr:row>
                    <xdr:rowOff>9525</xdr:rowOff>
                  </to>
                </anchor>
              </controlPr>
            </control>
          </mc:Choice>
        </mc:AlternateContent>
        <mc:AlternateContent xmlns:mc="http://schemas.openxmlformats.org/markup-compatibility/2006">
          <mc:Choice Requires="x14">
            <control shapeId="5212" r:id="rId38" name="Check Box 92">
              <controlPr defaultSize="0" autoFill="0" autoLine="0" autoPict="0">
                <anchor moveWithCells="1">
                  <from>
                    <xdr:col>1</xdr:col>
                    <xdr:colOff>0</xdr:colOff>
                    <xdr:row>42</xdr:row>
                    <xdr:rowOff>0</xdr:rowOff>
                  </from>
                  <to>
                    <xdr:col>2</xdr:col>
                    <xdr:colOff>38100</xdr:colOff>
                    <xdr:row>43</xdr:row>
                    <xdr:rowOff>9525</xdr:rowOff>
                  </to>
                </anchor>
              </controlPr>
            </control>
          </mc:Choice>
        </mc:AlternateContent>
        <mc:AlternateContent xmlns:mc="http://schemas.openxmlformats.org/markup-compatibility/2006">
          <mc:Choice Requires="x14">
            <control shapeId="5213" r:id="rId39" name="Check Box 93">
              <controlPr defaultSize="0" autoFill="0" autoLine="0" autoPict="0">
                <anchor moveWithCells="1">
                  <from>
                    <xdr:col>1</xdr:col>
                    <xdr:colOff>0</xdr:colOff>
                    <xdr:row>43</xdr:row>
                    <xdr:rowOff>0</xdr:rowOff>
                  </from>
                  <to>
                    <xdr:col>2</xdr:col>
                    <xdr:colOff>38100</xdr:colOff>
                    <xdr:row>44</xdr:row>
                    <xdr:rowOff>9525</xdr:rowOff>
                  </to>
                </anchor>
              </controlPr>
            </control>
          </mc:Choice>
        </mc:AlternateContent>
        <mc:AlternateContent xmlns:mc="http://schemas.openxmlformats.org/markup-compatibility/2006">
          <mc:Choice Requires="x14">
            <control shapeId="5214" r:id="rId40" name="Check Box 94">
              <controlPr defaultSize="0" autoFill="0" autoLine="0" autoPict="0">
                <anchor moveWithCells="1">
                  <from>
                    <xdr:col>1</xdr:col>
                    <xdr:colOff>0</xdr:colOff>
                    <xdr:row>44</xdr:row>
                    <xdr:rowOff>0</xdr:rowOff>
                  </from>
                  <to>
                    <xdr:col>2</xdr:col>
                    <xdr:colOff>38100</xdr:colOff>
                    <xdr:row>45</xdr:row>
                    <xdr:rowOff>9525</xdr:rowOff>
                  </to>
                </anchor>
              </controlPr>
            </control>
          </mc:Choice>
        </mc:AlternateContent>
        <mc:AlternateContent xmlns:mc="http://schemas.openxmlformats.org/markup-compatibility/2006">
          <mc:Choice Requires="x14">
            <control shapeId="5215" r:id="rId41" name="Check Box 95">
              <controlPr defaultSize="0" autoFill="0" autoLine="0" autoPict="0">
                <anchor moveWithCells="1">
                  <from>
                    <xdr:col>1</xdr:col>
                    <xdr:colOff>0</xdr:colOff>
                    <xdr:row>45</xdr:row>
                    <xdr:rowOff>0</xdr:rowOff>
                  </from>
                  <to>
                    <xdr:col>2</xdr:col>
                    <xdr:colOff>38100</xdr:colOff>
                    <xdr:row>46</xdr:row>
                    <xdr:rowOff>9525</xdr:rowOff>
                  </to>
                </anchor>
              </controlPr>
            </control>
          </mc:Choice>
        </mc:AlternateContent>
        <mc:AlternateContent xmlns:mc="http://schemas.openxmlformats.org/markup-compatibility/2006">
          <mc:Choice Requires="x14">
            <control shapeId="5216" r:id="rId42" name="Check Box 96">
              <controlPr defaultSize="0" autoFill="0" autoLine="0" autoPict="0">
                <anchor moveWithCells="1">
                  <from>
                    <xdr:col>1</xdr:col>
                    <xdr:colOff>0</xdr:colOff>
                    <xdr:row>46</xdr:row>
                    <xdr:rowOff>0</xdr:rowOff>
                  </from>
                  <to>
                    <xdr:col>2</xdr:col>
                    <xdr:colOff>38100</xdr:colOff>
                    <xdr:row>47</xdr:row>
                    <xdr:rowOff>9525</xdr:rowOff>
                  </to>
                </anchor>
              </controlPr>
            </control>
          </mc:Choice>
        </mc:AlternateContent>
        <mc:AlternateContent xmlns:mc="http://schemas.openxmlformats.org/markup-compatibility/2006">
          <mc:Choice Requires="x14">
            <control shapeId="5217" r:id="rId43" name="Check Box 97">
              <controlPr defaultSize="0" autoFill="0" autoLine="0" autoPict="0">
                <anchor moveWithCells="1">
                  <from>
                    <xdr:col>1</xdr:col>
                    <xdr:colOff>0</xdr:colOff>
                    <xdr:row>47</xdr:row>
                    <xdr:rowOff>0</xdr:rowOff>
                  </from>
                  <to>
                    <xdr:col>2</xdr:col>
                    <xdr:colOff>38100</xdr:colOff>
                    <xdr:row>48</xdr:row>
                    <xdr:rowOff>9525</xdr:rowOff>
                  </to>
                </anchor>
              </controlPr>
            </control>
          </mc:Choice>
        </mc:AlternateContent>
        <mc:AlternateContent xmlns:mc="http://schemas.openxmlformats.org/markup-compatibility/2006">
          <mc:Choice Requires="x14">
            <control shapeId="5218" r:id="rId44" name="Check Box 98">
              <controlPr defaultSize="0" autoFill="0" autoLine="0" autoPict="0">
                <anchor moveWithCells="1">
                  <from>
                    <xdr:col>1</xdr:col>
                    <xdr:colOff>0</xdr:colOff>
                    <xdr:row>48</xdr:row>
                    <xdr:rowOff>0</xdr:rowOff>
                  </from>
                  <to>
                    <xdr:col>2</xdr:col>
                    <xdr:colOff>38100</xdr:colOff>
                    <xdr:row>49</xdr:row>
                    <xdr:rowOff>9525</xdr:rowOff>
                  </to>
                </anchor>
              </controlPr>
            </control>
          </mc:Choice>
        </mc:AlternateContent>
        <mc:AlternateContent xmlns:mc="http://schemas.openxmlformats.org/markup-compatibility/2006">
          <mc:Choice Requires="x14">
            <control shapeId="5219" r:id="rId45" name="Check Box 99">
              <controlPr defaultSize="0" autoFill="0" autoLine="0" autoPict="0">
                <anchor moveWithCells="1">
                  <from>
                    <xdr:col>1</xdr:col>
                    <xdr:colOff>0</xdr:colOff>
                    <xdr:row>49</xdr:row>
                    <xdr:rowOff>0</xdr:rowOff>
                  </from>
                  <to>
                    <xdr:col>2</xdr:col>
                    <xdr:colOff>38100</xdr:colOff>
                    <xdr:row>50</xdr:row>
                    <xdr:rowOff>9525</xdr:rowOff>
                  </to>
                </anchor>
              </controlPr>
            </control>
          </mc:Choice>
        </mc:AlternateContent>
        <mc:AlternateContent xmlns:mc="http://schemas.openxmlformats.org/markup-compatibility/2006">
          <mc:Choice Requires="x14">
            <control shapeId="5220" r:id="rId46" name="Check Box 100">
              <controlPr defaultSize="0" autoFill="0" autoLine="0" autoPict="0">
                <anchor moveWithCells="1">
                  <from>
                    <xdr:col>1</xdr:col>
                    <xdr:colOff>0</xdr:colOff>
                    <xdr:row>51</xdr:row>
                    <xdr:rowOff>0</xdr:rowOff>
                  </from>
                  <to>
                    <xdr:col>2</xdr:col>
                    <xdr:colOff>38100</xdr:colOff>
                    <xdr:row>52</xdr:row>
                    <xdr:rowOff>9525</xdr:rowOff>
                  </to>
                </anchor>
              </controlPr>
            </control>
          </mc:Choice>
        </mc:AlternateContent>
        <mc:AlternateContent xmlns:mc="http://schemas.openxmlformats.org/markup-compatibility/2006">
          <mc:Choice Requires="x14">
            <control shapeId="5226" r:id="rId47" name="Check Box 106">
              <controlPr defaultSize="0" autoFill="0" autoLine="0" autoPict="0">
                <anchor moveWithCells="1">
                  <from>
                    <xdr:col>14</xdr:col>
                    <xdr:colOff>0</xdr:colOff>
                    <xdr:row>12</xdr:row>
                    <xdr:rowOff>0</xdr:rowOff>
                  </from>
                  <to>
                    <xdr:col>15</xdr:col>
                    <xdr:colOff>38100</xdr:colOff>
                    <xdr:row>13</xdr:row>
                    <xdr:rowOff>9525</xdr:rowOff>
                  </to>
                </anchor>
              </controlPr>
            </control>
          </mc:Choice>
        </mc:AlternateContent>
        <mc:AlternateContent xmlns:mc="http://schemas.openxmlformats.org/markup-compatibility/2006">
          <mc:Choice Requires="x14">
            <control shapeId="5227" r:id="rId48" name="Check Box 107">
              <controlPr defaultSize="0" autoFill="0" autoLine="0" autoPict="0">
                <anchor moveWithCells="1">
                  <from>
                    <xdr:col>24</xdr:col>
                    <xdr:colOff>0</xdr:colOff>
                    <xdr:row>12</xdr:row>
                    <xdr:rowOff>0</xdr:rowOff>
                  </from>
                  <to>
                    <xdr:col>25</xdr:col>
                    <xdr:colOff>38100</xdr:colOff>
                    <xdr:row>13</xdr:row>
                    <xdr:rowOff>9525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9C38B-4662-4AA5-99FB-90743B226F59}">
  <sheetPr codeName="Sheet4">
    <tabColor rgb="FFFFC000"/>
  </sheetPr>
  <dimension ref="B1:CK84"/>
  <sheetViews>
    <sheetView view="pageBreakPreview" zoomScale="98" zoomScaleNormal="100" zoomScaleSheetLayoutView="98" workbookViewId="0">
      <selection activeCell="B14" sqref="B14:AK14"/>
    </sheetView>
  </sheetViews>
  <sheetFormatPr defaultRowHeight="15.75"/>
  <cols>
    <col min="1" max="1" width="4.5703125" customWidth="1"/>
    <col min="2" max="37" width="3.42578125" style="11" customWidth="1"/>
    <col min="38" max="48" width="9.140625" hidden="1" customWidth="1"/>
    <col min="49" max="49" width="11.140625" hidden="1" customWidth="1"/>
    <col min="50" max="51" width="9.140625" hidden="1" customWidth="1"/>
    <col min="53" max="89" width="0" style="11" hidden="1" customWidth="1"/>
  </cols>
  <sheetData>
    <row r="1" spans="2:54" ht="16.5">
      <c r="B1" s="642" t="s">
        <v>8</v>
      </c>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4"/>
      <c r="AL1" s="40"/>
      <c r="AN1" s="41" t="s">
        <v>268</v>
      </c>
      <c r="AP1" s="41" t="s">
        <v>269</v>
      </c>
      <c r="AW1" s="9"/>
      <c r="AY1" s="46" t="str">
        <f>IF(OR(COUNTIF(BB1:BB139,TRUE)),"《"&amp;B1&amp;"》","")</f>
        <v/>
      </c>
    </row>
    <row r="2" spans="2:54" ht="32.25" customHeight="1">
      <c r="B2" s="648" t="s">
        <v>276</v>
      </c>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646"/>
      <c r="AI2" s="646"/>
      <c r="AJ2" s="646"/>
      <c r="AK2" s="649"/>
      <c r="AL2" s="42" t="s">
        <v>18</v>
      </c>
      <c r="AM2" s="42" t="s">
        <v>20</v>
      </c>
      <c r="AN2" s="42" t="s">
        <v>270</v>
      </c>
      <c r="AO2" s="43" t="s">
        <v>271</v>
      </c>
      <c r="AP2" s="42" t="s">
        <v>272</v>
      </c>
      <c r="AQ2" s="42" t="s">
        <v>19</v>
      </c>
      <c r="AR2" s="42" t="s">
        <v>273</v>
      </c>
      <c r="AS2" s="42" t="s">
        <v>274</v>
      </c>
      <c r="AT2" s="42" t="s">
        <v>20</v>
      </c>
      <c r="AU2" s="2"/>
      <c r="AV2" s="2"/>
      <c r="AW2" s="4"/>
      <c r="AY2" s="47" t="str" cm="1">
        <f t="array" ref="AY2">IF(AY1&lt;&gt;"",LOOKUP(2,1/(AT3:AT1003&lt;&gt;""),AT3:AT1003),"")</f>
        <v/>
      </c>
    </row>
    <row r="3" spans="2:54" ht="15.75" customHeight="1">
      <c r="B3" s="652" t="s">
        <v>14</v>
      </c>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652"/>
      <c r="AJ3" s="652"/>
      <c r="AK3" s="51">
        <f>COUNTIF(BB4:BB7,TRUE)</f>
        <v>0</v>
      </c>
      <c r="AL3" s="44">
        <v>1</v>
      </c>
      <c r="AM3" t="str">
        <f>B3</f>
        <v xml:space="preserve">CNS 15047香品 CNS 15047 Joss Sticks  (樣品量:約100g) </v>
      </c>
      <c r="AN3" t="b">
        <f>OR(BB4,BB5,BB6,BB7)</f>
        <v>0</v>
      </c>
      <c r="AO3" t="s">
        <v>21</v>
      </c>
      <c r="AP3" t="b">
        <f>TRUE</f>
        <v>1</v>
      </c>
      <c r="AQ3" s="45" t="b">
        <f>AND($AN3,$AP3)</f>
        <v>0</v>
      </c>
      <c r="AR3" s="45" t="b">
        <f>IF($AN3=TRUE,$AP3&lt;&gt;TRUE)</f>
        <v>0</v>
      </c>
      <c r="AT3" s="11" t="str">
        <f>IF(AN3=TRUE,
    IF(AL3=3,
        IF(AM3="", "", "        "&amp;REPT("-", LEN(AO3) - LEN(SUBSTITUTE(AO3, "-", "")))&amp;AM3&amp;CHAR(10)),
        IF(AL3=1, ""&amp;AM3&amp;CHAR(10),
           IF(AL3=2, "      █"&amp;AM3&amp;CHAR(10), AM3&amp;CHAR(10))
        )
    ),
    "")</f>
        <v/>
      </c>
      <c r="AU3" s="6"/>
      <c r="AV3" s="8"/>
      <c r="AW3" s="39"/>
      <c r="AY3" s="45"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54">
      <c r="B4" s="22" t="b">
        <f>$BB$4</f>
        <v>0</v>
      </c>
      <c r="C4" s="667" t="s">
        <v>242</v>
      </c>
      <c r="D4" s="667"/>
      <c r="E4" s="667"/>
      <c r="F4" s="667"/>
      <c r="G4" s="667"/>
      <c r="H4" s="667"/>
      <c r="I4" s="667"/>
      <c r="J4" s="667"/>
      <c r="K4" s="667"/>
      <c r="L4" s="667"/>
      <c r="M4" s="667"/>
      <c r="N4" s="667"/>
      <c r="O4" s="667"/>
      <c r="P4" s="667"/>
      <c r="Q4" s="667"/>
      <c r="R4" s="667"/>
      <c r="S4" s="667"/>
      <c r="T4" s="667"/>
      <c r="U4" s="667"/>
      <c r="V4" s="667"/>
      <c r="W4" s="667"/>
      <c r="X4" s="667"/>
      <c r="Y4" s="667"/>
      <c r="Z4" s="667"/>
      <c r="AA4" s="667"/>
      <c r="AB4" s="667"/>
      <c r="AC4" s="667"/>
      <c r="AD4" s="667"/>
      <c r="AE4" s="667"/>
      <c r="AF4" s="667"/>
      <c r="AG4" s="667"/>
      <c r="AH4" s="667"/>
      <c r="AI4" s="667"/>
      <c r="AJ4" s="667"/>
      <c r="AK4" s="667"/>
      <c r="AL4">
        <v>2</v>
      </c>
      <c r="AM4" s="6" t="str">
        <f>IF(BB4,C4,"")</f>
        <v/>
      </c>
      <c r="AN4" s="6" t="b">
        <f>BB4</f>
        <v>0</v>
      </c>
      <c r="AO4" s="6" t="s">
        <v>22</v>
      </c>
      <c r="AP4" s="6" t="b">
        <f>BB4</f>
        <v>0</v>
      </c>
      <c r="AQ4" s="45" t="b">
        <f t="shared" ref="AQ4:AQ18" si="0">AND($AN4,$AP4)</f>
        <v>0</v>
      </c>
      <c r="AR4" s="45" t="b">
        <f t="shared" ref="AR4:AR18" si="1">IF($AN4=TRUE,$AP4&lt;&gt;TRUE)</f>
        <v>0</v>
      </c>
      <c r="AS4" s="3"/>
      <c r="AT4" s="11" t="str">
        <f>AT3&amp;IF(AN4=TRUE,
    IF(AL4=3,
        IF(AM4="", "", "        "&amp;REPT("-", LEN(AO4) - LEN(SUBSTITUTE(AO4, "-", "")))&amp;AM4&amp;CHAR(10)),
        IF(AL4=1, ""&amp;AM4&amp;CHAR(10),
           IF(AL4=2, "      █"&amp;AM4&amp;CHAR(10), AM4&amp;CHAR(10))
        )
    ),
    "")</f>
        <v/>
      </c>
      <c r="AU4" s="6"/>
      <c r="AV4" s="8"/>
      <c r="AW4" s="39"/>
      <c r="BB4" s="11" t="b">
        <v>0</v>
      </c>
    </row>
    <row r="5" spans="2:54">
      <c r="B5" s="22" t="b">
        <f>$BB$5</f>
        <v>0</v>
      </c>
      <c r="C5" s="667" t="s">
        <v>243</v>
      </c>
      <c r="D5" s="667"/>
      <c r="E5" s="667"/>
      <c r="F5" s="667"/>
      <c r="G5" s="667"/>
      <c r="H5" s="667"/>
      <c r="I5" s="667"/>
      <c r="J5" s="667"/>
      <c r="K5" s="667"/>
      <c r="L5" s="667"/>
      <c r="M5" s="667"/>
      <c r="N5" s="667"/>
      <c r="O5" s="667"/>
      <c r="P5" s="667"/>
      <c r="Q5" s="667"/>
      <c r="R5" s="667"/>
      <c r="S5" s="667"/>
      <c r="T5" s="667"/>
      <c r="U5" s="667"/>
      <c r="V5" s="667"/>
      <c r="W5" s="667"/>
      <c r="X5" s="667"/>
      <c r="Y5" s="667"/>
      <c r="Z5" s="667"/>
      <c r="AA5" s="667"/>
      <c r="AB5" s="667"/>
      <c r="AC5" s="667"/>
      <c r="AD5" s="667"/>
      <c r="AE5" s="667"/>
      <c r="AF5" s="667"/>
      <c r="AG5" s="667"/>
      <c r="AH5" s="667"/>
      <c r="AI5" s="667"/>
      <c r="AJ5" s="667"/>
      <c r="AK5" s="667"/>
      <c r="AL5">
        <v>2</v>
      </c>
      <c r="AM5" s="6" t="str">
        <f t="shared" ref="AM5:AM7" si="2">IF(BB5,C5,"")</f>
        <v/>
      </c>
      <c r="AN5" s="6" t="b">
        <f t="shared" ref="AN5:AN7" si="3">BB5</f>
        <v>0</v>
      </c>
      <c r="AO5" s="6" t="s">
        <v>23</v>
      </c>
      <c r="AP5" s="6" t="b">
        <f t="shared" ref="AP5:AP7" si="4">BB5</f>
        <v>0</v>
      </c>
      <c r="AQ5" s="45" t="b">
        <f t="shared" si="0"/>
        <v>0</v>
      </c>
      <c r="AR5" s="45" t="b">
        <f t="shared" si="1"/>
        <v>0</v>
      </c>
      <c r="AS5" s="3"/>
      <c r="AT5" s="11" t="str">
        <f t="shared" ref="AT5:AT52" si="5">AT4&amp;IF(AN5=TRUE,
    IF(AL5=3,
        IF(AM5="", "", "        "&amp;REPT("-", LEN(AO5) - LEN(SUBSTITUTE(AO5, "-", "")))&amp;AM5&amp;CHAR(10)),
        IF(AL5=1, ""&amp;AM5&amp;CHAR(10),
           IF(AL5=2, "      █"&amp;AM5&amp;CHAR(10), AM5&amp;CHAR(10))
        )
    ),
    "")</f>
        <v/>
      </c>
      <c r="AU5" s="6"/>
      <c r="AV5" s="8"/>
      <c r="AW5" s="39"/>
      <c r="BB5" s="11" t="b">
        <v>0</v>
      </c>
    </row>
    <row r="6" spans="2:54">
      <c r="B6" s="22" t="b">
        <f>$BB$6</f>
        <v>0</v>
      </c>
      <c r="C6" s="667" t="s">
        <v>244</v>
      </c>
      <c r="D6" s="667"/>
      <c r="E6" s="667"/>
      <c r="F6" s="667"/>
      <c r="G6" s="667"/>
      <c r="H6" s="667"/>
      <c r="I6" s="667"/>
      <c r="J6" s="667"/>
      <c r="K6" s="667"/>
      <c r="L6" s="667"/>
      <c r="M6" s="667"/>
      <c r="N6" s="667"/>
      <c r="O6" s="667"/>
      <c r="P6" s="667"/>
      <c r="Q6" s="667"/>
      <c r="R6" s="667"/>
      <c r="S6" s="667"/>
      <c r="T6" s="667"/>
      <c r="U6" s="667"/>
      <c r="V6" s="667"/>
      <c r="W6" s="667"/>
      <c r="X6" s="667"/>
      <c r="Y6" s="667"/>
      <c r="Z6" s="667"/>
      <c r="AA6" s="667"/>
      <c r="AB6" s="667"/>
      <c r="AC6" s="667"/>
      <c r="AD6" s="667"/>
      <c r="AE6" s="667"/>
      <c r="AF6" s="667"/>
      <c r="AG6" s="667"/>
      <c r="AH6" s="667"/>
      <c r="AI6" s="667"/>
      <c r="AJ6" s="667"/>
      <c r="AK6" s="667"/>
      <c r="AL6">
        <v>2</v>
      </c>
      <c r="AM6" s="6" t="str">
        <f t="shared" si="2"/>
        <v/>
      </c>
      <c r="AN6" s="6" t="b">
        <f t="shared" si="3"/>
        <v>0</v>
      </c>
      <c r="AO6" s="6" t="s">
        <v>24</v>
      </c>
      <c r="AP6" s="6" t="b">
        <f t="shared" si="4"/>
        <v>0</v>
      </c>
      <c r="AQ6" s="45" t="b">
        <f t="shared" si="0"/>
        <v>0</v>
      </c>
      <c r="AR6" s="45" t="b">
        <f t="shared" si="1"/>
        <v>0</v>
      </c>
      <c r="AS6" s="3"/>
      <c r="AT6" s="11" t="str">
        <f t="shared" si="5"/>
        <v/>
      </c>
      <c r="AU6" s="6"/>
      <c r="AV6" s="8"/>
      <c r="AW6" s="39"/>
      <c r="BB6" s="11" t="b">
        <v>0</v>
      </c>
    </row>
    <row r="7" spans="2:54">
      <c r="B7" s="22" t="b">
        <f>$BB$7</f>
        <v>0</v>
      </c>
      <c r="C7" s="667" t="s">
        <v>245</v>
      </c>
      <c r="D7" s="667"/>
      <c r="E7" s="667"/>
      <c r="F7" s="667"/>
      <c r="G7" s="667"/>
      <c r="H7" s="667"/>
      <c r="I7" s="667"/>
      <c r="J7" s="667"/>
      <c r="K7" s="667"/>
      <c r="L7" s="667"/>
      <c r="M7" s="667"/>
      <c r="N7" s="667"/>
      <c r="O7" s="667"/>
      <c r="P7" s="667"/>
      <c r="Q7" s="667"/>
      <c r="R7" s="667"/>
      <c r="S7" s="667"/>
      <c r="T7" s="667"/>
      <c r="U7" s="667"/>
      <c r="V7" s="667"/>
      <c r="W7" s="667"/>
      <c r="X7" s="667"/>
      <c r="Y7" s="667"/>
      <c r="Z7" s="667"/>
      <c r="AA7" s="667"/>
      <c r="AB7" s="667"/>
      <c r="AC7" s="667"/>
      <c r="AD7" s="667"/>
      <c r="AE7" s="667"/>
      <c r="AF7" s="667"/>
      <c r="AG7" s="667"/>
      <c r="AH7" s="667"/>
      <c r="AI7" s="667"/>
      <c r="AJ7" s="667"/>
      <c r="AK7" s="667"/>
      <c r="AL7">
        <v>2</v>
      </c>
      <c r="AM7" s="6" t="str">
        <f t="shared" si="2"/>
        <v/>
      </c>
      <c r="AN7" s="6" t="b">
        <f t="shared" si="3"/>
        <v>0</v>
      </c>
      <c r="AO7" s="6" t="s">
        <v>25</v>
      </c>
      <c r="AP7" s="6" t="b">
        <f t="shared" si="4"/>
        <v>0</v>
      </c>
      <c r="AQ7" s="45" t="b">
        <f t="shared" si="0"/>
        <v>0</v>
      </c>
      <c r="AR7" s="45" t="b">
        <f t="shared" si="1"/>
        <v>0</v>
      </c>
      <c r="AS7" s="3"/>
      <c r="AT7" s="11" t="str">
        <f t="shared" si="5"/>
        <v/>
      </c>
      <c r="AU7" s="6"/>
      <c r="AV7" s="8"/>
      <c r="AW7" s="39"/>
      <c r="BB7" s="11" t="b">
        <v>0</v>
      </c>
    </row>
    <row r="8" spans="2:54">
      <c r="B8" s="652" t="s">
        <v>15</v>
      </c>
      <c r="C8" s="652"/>
      <c r="D8" s="652"/>
      <c r="E8" s="652"/>
      <c r="F8" s="652"/>
      <c r="G8" s="652"/>
      <c r="H8" s="652"/>
      <c r="I8" s="652"/>
      <c r="J8" s="652"/>
      <c r="K8" s="652"/>
      <c r="L8" s="652"/>
      <c r="M8" s="652"/>
      <c r="N8" s="652"/>
      <c r="O8" s="652"/>
      <c r="P8" s="652"/>
      <c r="Q8" s="652"/>
      <c r="R8" s="652"/>
      <c r="S8" s="652"/>
      <c r="T8" s="652"/>
      <c r="U8" s="652"/>
      <c r="V8" s="652"/>
      <c r="W8" s="652"/>
      <c r="X8" s="652"/>
      <c r="Y8" s="652"/>
      <c r="Z8" s="652"/>
      <c r="AA8" s="652"/>
      <c r="AB8" s="652"/>
      <c r="AC8" s="652"/>
      <c r="AD8" s="652"/>
      <c r="AE8" s="652"/>
      <c r="AF8" s="652"/>
      <c r="AG8" s="652"/>
      <c r="AH8" s="652"/>
      <c r="AI8" s="652"/>
      <c r="AJ8" s="652"/>
      <c r="AK8" s="51">
        <f>COUNTIF(BB9:BB10,TRUE)</f>
        <v>0</v>
      </c>
      <c r="AL8" s="5">
        <v>1</v>
      </c>
      <c r="AM8" t="str">
        <f>B8</f>
        <v>CNS 15095金、銀紙 CNS 15095 Joss Papers (樣品量:約40g)</v>
      </c>
      <c r="AN8" s="6" t="b">
        <f>OR(BB9:BB10)</f>
        <v>0</v>
      </c>
      <c r="AO8" s="6" t="s">
        <v>29</v>
      </c>
      <c r="AP8" t="b">
        <f>TRUE</f>
        <v>1</v>
      </c>
      <c r="AQ8" s="45" t="b">
        <f t="shared" si="0"/>
        <v>0</v>
      </c>
      <c r="AR8" s="45" t="b">
        <f t="shared" si="1"/>
        <v>0</v>
      </c>
      <c r="AS8" s="3"/>
      <c r="AT8" s="11" t="str">
        <f t="shared" si="5"/>
        <v/>
      </c>
      <c r="AU8" s="6"/>
      <c r="AV8" s="8"/>
      <c r="AW8" s="39"/>
    </row>
    <row r="9" spans="2:54">
      <c r="B9" s="22" t="b">
        <f>$BB$9</f>
        <v>0</v>
      </c>
      <c r="C9" s="667" t="s">
        <v>242</v>
      </c>
      <c r="D9" s="667"/>
      <c r="E9" s="667"/>
      <c r="F9" s="667"/>
      <c r="G9" s="667"/>
      <c r="H9" s="667"/>
      <c r="I9" s="667"/>
      <c r="J9" s="667"/>
      <c r="K9" s="667"/>
      <c r="L9" s="667"/>
      <c r="M9" s="667"/>
      <c r="N9" s="667"/>
      <c r="O9" s="667"/>
      <c r="P9" s="667"/>
      <c r="Q9" s="667"/>
      <c r="R9" s="667"/>
      <c r="S9" s="667"/>
      <c r="T9" s="667"/>
      <c r="U9" s="667"/>
      <c r="V9" s="667"/>
      <c r="W9" s="667"/>
      <c r="X9" s="667"/>
      <c r="Y9" s="667"/>
      <c r="Z9" s="667"/>
      <c r="AA9" s="667"/>
      <c r="AB9" s="667"/>
      <c r="AC9" s="667"/>
      <c r="AD9" s="667"/>
      <c r="AE9" s="667"/>
      <c r="AF9" s="667"/>
      <c r="AG9" s="667"/>
      <c r="AH9" s="667"/>
      <c r="AI9" s="667"/>
      <c r="AJ9" s="667"/>
      <c r="AK9" s="667"/>
      <c r="AL9">
        <v>2</v>
      </c>
      <c r="AM9" s="6" t="str">
        <f t="shared" ref="AM9:AM10" si="6">IF(BB9,C9,"")</f>
        <v/>
      </c>
      <c r="AN9" s="6" t="b">
        <f t="shared" ref="AN9:AN10" si="7">BB9</f>
        <v>0</v>
      </c>
      <c r="AO9" s="6" t="s">
        <v>30</v>
      </c>
      <c r="AP9" s="6" t="b">
        <f t="shared" ref="AP9:AP10" si="8">BB9</f>
        <v>0</v>
      </c>
      <c r="AQ9" s="45" t="b">
        <f t="shared" si="0"/>
        <v>0</v>
      </c>
      <c r="AR9" s="45" t="b">
        <f t="shared" si="1"/>
        <v>0</v>
      </c>
      <c r="AS9" s="3"/>
      <c r="AT9" s="11" t="str">
        <f t="shared" si="5"/>
        <v/>
      </c>
      <c r="AU9" s="6"/>
      <c r="AV9" s="8"/>
      <c r="AW9" s="39"/>
      <c r="BB9" s="11" t="b">
        <v>0</v>
      </c>
    </row>
    <row r="10" spans="2:54">
      <c r="B10" s="22" t="b">
        <f>$BB$10</f>
        <v>0</v>
      </c>
      <c r="C10" s="667" t="s">
        <v>243</v>
      </c>
      <c r="D10" s="667"/>
      <c r="E10" s="667"/>
      <c r="F10" s="667"/>
      <c r="G10" s="667"/>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v>2</v>
      </c>
      <c r="AM10" s="6" t="str">
        <f t="shared" si="6"/>
        <v/>
      </c>
      <c r="AN10" s="6" t="b">
        <f t="shared" si="7"/>
        <v>0</v>
      </c>
      <c r="AO10" s="6" t="s">
        <v>61</v>
      </c>
      <c r="AP10" s="6" t="b">
        <f t="shared" si="8"/>
        <v>0</v>
      </c>
      <c r="AQ10" s="45" t="b">
        <f t="shared" si="0"/>
        <v>0</v>
      </c>
      <c r="AR10" s="45" t="b">
        <f t="shared" si="1"/>
        <v>0</v>
      </c>
      <c r="AS10" s="3"/>
      <c r="AT10" s="11" t="str">
        <f t="shared" si="5"/>
        <v/>
      </c>
      <c r="AU10" s="6"/>
      <c r="AV10" s="8"/>
      <c r="AW10" s="39"/>
      <c r="BB10" s="11" t="b">
        <v>0</v>
      </c>
    </row>
    <row r="11" spans="2:54">
      <c r="B11" s="652" t="s">
        <v>16</v>
      </c>
      <c r="C11" s="652"/>
      <c r="D11" s="652"/>
      <c r="E11" s="652"/>
      <c r="F11" s="652"/>
      <c r="G11" s="652"/>
      <c r="H11" s="652"/>
      <c r="I11" s="652"/>
      <c r="J11" s="652"/>
      <c r="K11" s="652"/>
      <c r="L11" s="652"/>
      <c r="M11" s="652"/>
      <c r="N11" s="652"/>
      <c r="O11" s="652"/>
      <c r="P11" s="652"/>
      <c r="Q11" s="652"/>
      <c r="R11" s="652"/>
      <c r="S11" s="652"/>
      <c r="T11" s="652"/>
      <c r="U11" s="652"/>
      <c r="V11" s="652"/>
      <c r="W11" s="652"/>
      <c r="X11" s="652"/>
      <c r="Y11" s="652"/>
      <c r="Z11" s="652"/>
      <c r="AA11" s="652"/>
      <c r="AB11" s="652"/>
      <c r="AC11" s="652"/>
      <c r="AD11" s="652"/>
      <c r="AE11" s="652"/>
      <c r="AF11" s="652"/>
      <c r="AG11" s="652"/>
      <c r="AH11" s="652"/>
      <c r="AI11" s="652"/>
      <c r="AJ11" s="652"/>
      <c r="AK11" s="51">
        <f>COUNTIF(BB12,TRUE)</f>
        <v>0</v>
      </c>
      <c r="AL11" s="5">
        <v>1</v>
      </c>
      <c r="AM11" t="str">
        <f>B11</f>
        <v>CNS 15047香腳檢測CNS 15047 Joss Sticks  (樣品量:約20g)</v>
      </c>
      <c r="AN11" s="6" t="b">
        <f>OR(BB12)</f>
        <v>0</v>
      </c>
      <c r="AO11" s="6" t="s">
        <v>32</v>
      </c>
      <c r="AP11" t="b">
        <f>TRUE</f>
        <v>1</v>
      </c>
      <c r="AQ11" s="45" t="b">
        <f t="shared" si="0"/>
        <v>0</v>
      </c>
      <c r="AR11" s="45" t="b">
        <f t="shared" si="1"/>
        <v>0</v>
      </c>
      <c r="AS11" s="3"/>
      <c r="AT11" s="11" t="str">
        <f t="shared" si="5"/>
        <v/>
      </c>
      <c r="AU11" s="6"/>
      <c r="AV11" s="8"/>
      <c r="AW11" s="39"/>
    </row>
    <row r="12" spans="2:54">
      <c r="B12" s="22" t="b">
        <f>$BB$12</f>
        <v>0</v>
      </c>
      <c r="C12" s="667" t="s">
        <v>243</v>
      </c>
      <c r="D12" s="667"/>
      <c r="E12" s="667"/>
      <c r="F12" s="667"/>
      <c r="G12" s="667"/>
      <c r="H12" s="667"/>
      <c r="I12" s="667"/>
      <c r="J12" s="667"/>
      <c r="K12" s="667"/>
      <c r="L12" s="667"/>
      <c r="M12" s="667"/>
      <c r="N12" s="667"/>
      <c r="O12" s="667"/>
      <c r="P12" s="667"/>
      <c r="Q12" s="667"/>
      <c r="R12" s="667"/>
      <c r="S12" s="667"/>
      <c r="T12" s="667"/>
      <c r="U12" s="667"/>
      <c r="V12" s="667"/>
      <c r="W12" s="667"/>
      <c r="X12" s="667"/>
      <c r="Y12" s="667"/>
      <c r="Z12" s="667"/>
      <c r="AA12" s="667"/>
      <c r="AB12" s="667"/>
      <c r="AC12" s="667"/>
      <c r="AD12" s="667"/>
      <c r="AE12" s="667"/>
      <c r="AF12" s="667"/>
      <c r="AG12" s="667"/>
      <c r="AH12" s="667"/>
      <c r="AI12" s="667"/>
      <c r="AJ12" s="667"/>
      <c r="AK12" s="667"/>
      <c r="AL12">
        <v>2</v>
      </c>
      <c r="AM12" s="6" t="str">
        <f>IF(BB12,C12,"")</f>
        <v/>
      </c>
      <c r="AN12" s="6" t="b">
        <f>BB12</f>
        <v>0</v>
      </c>
      <c r="AO12" s="6" t="s">
        <v>33</v>
      </c>
      <c r="AP12" s="6" t="b">
        <f>BB12</f>
        <v>0</v>
      </c>
      <c r="AQ12" s="45" t="b">
        <f t="shared" si="0"/>
        <v>0</v>
      </c>
      <c r="AR12" s="45" t="b">
        <f t="shared" si="1"/>
        <v>0</v>
      </c>
      <c r="AS12" s="3"/>
      <c r="AT12" s="11" t="str">
        <f t="shared" si="5"/>
        <v/>
      </c>
      <c r="AU12" s="6"/>
      <c r="AV12" s="8"/>
      <c r="AW12" s="39"/>
      <c r="BB12" s="11" t="b">
        <v>0</v>
      </c>
    </row>
    <row r="13" spans="2:54">
      <c r="B13" s="652" t="s">
        <v>17</v>
      </c>
      <c r="C13" s="652"/>
      <c r="D13" s="652"/>
      <c r="E13" s="652"/>
      <c r="F13" s="652"/>
      <c r="G13" s="652"/>
      <c r="H13" s="652"/>
      <c r="I13" s="652"/>
      <c r="J13" s="652"/>
      <c r="K13" s="652"/>
      <c r="L13" s="652"/>
      <c r="M13" s="652"/>
      <c r="N13" s="652"/>
      <c r="O13" s="652"/>
      <c r="P13" s="652"/>
      <c r="Q13" s="652"/>
      <c r="R13" s="652"/>
      <c r="S13" s="652"/>
      <c r="T13" s="652"/>
      <c r="U13" s="652"/>
      <c r="V13" s="652"/>
      <c r="W13" s="652"/>
      <c r="X13" s="652"/>
      <c r="Y13" s="652"/>
      <c r="Z13" s="652"/>
      <c r="AA13" s="652"/>
      <c r="AB13" s="652"/>
      <c r="AC13" s="652"/>
      <c r="AD13" s="652"/>
      <c r="AE13" s="652"/>
      <c r="AF13" s="652"/>
      <c r="AG13" s="652"/>
      <c r="AH13" s="652"/>
      <c r="AI13" s="652"/>
      <c r="AJ13" s="652"/>
      <c r="AK13" s="51">
        <f>COUNTIF(BB14:BB16,TRUE)</f>
        <v>0</v>
      </c>
      <c r="AL13" s="5">
        <v>1</v>
      </c>
      <c r="AM13" t="str">
        <f>B13</f>
        <v>CNS 1065 蠟燭 CNS 1065 Candles (請給一樣的樣品共5組)</v>
      </c>
      <c r="AN13" s="6" t="b">
        <f>OR(BB14:BB16)</f>
        <v>0</v>
      </c>
      <c r="AO13" s="6" t="s">
        <v>35</v>
      </c>
      <c r="AP13" t="b">
        <f>TRUE</f>
        <v>1</v>
      </c>
      <c r="AQ13" s="45" t="b">
        <f t="shared" si="0"/>
        <v>0</v>
      </c>
      <c r="AR13" s="45" t="b">
        <f t="shared" si="1"/>
        <v>0</v>
      </c>
      <c r="AS13" s="3"/>
      <c r="AT13" s="11" t="str">
        <f t="shared" si="5"/>
        <v/>
      </c>
      <c r="AU13" s="6"/>
      <c r="AV13" s="8"/>
      <c r="AW13" s="39"/>
    </row>
    <row r="14" spans="2:54">
      <c r="B14" s="22" t="b">
        <f>$BB$14</f>
        <v>0</v>
      </c>
      <c r="C14" s="667" t="s">
        <v>246</v>
      </c>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667"/>
      <c r="AC14" s="667"/>
      <c r="AD14" s="667"/>
      <c r="AE14" s="667"/>
      <c r="AF14" s="667"/>
      <c r="AG14" s="667"/>
      <c r="AH14" s="667"/>
      <c r="AI14" s="667"/>
      <c r="AJ14" s="667"/>
      <c r="AK14" s="667"/>
      <c r="AL14">
        <v>2</v>
      </c>
      <c r="AM14" s="6" t="str">
        <f t="shared" ref="AM14:AM16" si="9">IF(BB14,C14,"")</f>
        <v/>
      </c>
      <c r="AN14" s="6" t="b">
        <f t="shared" ref="AN14:AN16" si="10">BB14</f>
        <v>0</v>
      </c>
      <c r="AO14" s="6" t="s">
        <v>36</v>
      </c>
      <c r="AP14" s="6" t="b">
        <f t="shared" ref="AP14:AP16" si="11">BB14</f>
        <v>0</v>
      </c>
      <c r="AQ14" s="45" t="b">
        <f t="shared" si="0"/>
        <v>0</v>
      </c>
      <c r="AR14" s="45" t="b">
        <f t="shared" si="1"/>
        <v>0</v>
      </c>
      <c r="AS14" s="3"/>
      <c r="AT14" s="11" t="str">
        <f t="shared" si="5"/>
        <v/>
      </c>
      <c r="AU14" s="6"/>
      <c r="AV14" s="8"/>
      <c r="AW14" s="39"/>
      <c r="BB14" s="11" t="b">
        <v>0</v>
      </c>
    </row>
    <row r="15" spans="2:54">
      <c r="B15" s="22" t="b">
        <f>$BB$15</f>
        <v>0</v>
      </c>
      <c r="C15" s="667" t="s">
        <v>247</v>
      </c>
      <c r="D15" s="667"/>
      <c r="E15" s="667"/>
      <c r="F15" s="667"/>
      <c r="G15" s="667"/>
      <c r="H15" s="667"/>
      <c r="I15" s="667"/>
      <c r="J15" s="667"/>
      <c r="K15" s="667"/>
      <c r="L15" s="667"/>
      <c r="M15" s="667"/>
      <c r="N15" s="667"/>
      <c r="O15" s="667"/>
      <c r="P15" s="667"/>
      <c r="Q15" s="667"/>
      <c r="R15" s="667"/>
      <c r="S15" s="667"/>
      <c r="T15" s="667"/>
      <c r="U15" s="667"/>
      <c r="V15" s="667"/>
      <c r="W15" s="667"/>
      <c r="X15" s="667"/>
      <c r="Y15" s="667"/>
      <c r="Z15" s="667"/>
      <c r="AA15" s="667"/>
      <c r="AB15" s="667"/>
      <c r="AC15" s="667"/>
      <c r="AD15" s="667"/>
      <c r="AE15" s="667"/>
      <c r="AF15" s="667"/>
      <c r="AG15" s="667"/>
      <c r="AH15" s="667"/>
      <c r="AI15" s="667"/>
      <c r="AJ15" s="667"/>
      <c r="AK15" s="667"/>
      <c r="AL15">
        <v>2</v>
      </c>
      <c r="AM15" s="6" t="str">
        <f t="shared" si="9"/>
        <v/>
      </c>
      <c r="AN15" s="6" t="b">
        <f t="shared" si="10"/>
        <v>0</v>
      </c>
      <c r="AO15" s="6" t="s">
        <v>62</v>
      </c>
      <c r="AP15" s="6" t="b">
        <f t="shared" si="11"/>
        <v>0</v>
      </c>
      <c r="AQ15" s="45" t="b">
        <f t="shared" si="0"/>
        <v>0</v>
      </c>
      <c r="AR15" s="45" t="b">
        <f t="shared" si="1"/>
        <v>0</v>
      </c>
      <c r="AS15" s="3"/>
      <c r="AT15" s="11" t="str">
        <f t="shared" si="5"/>
        <v/>
      </c>
      <c r="AU15" s="6"/>
      <c r="AV15" s="8"/>
      <c r="AW15" s="39"/>
      <c r="BB15" s="11" t="b">
        <v>0</v>
      </c>
    </row>
    <row r="16" spans="2:54">
      <c r="B16" s="22" t="b">
        <f>$BB$16</f>
        <v>0</v>
      </c>
      <c r="C16" s="667" t="s">
        <v>248</v>
      </c>
      <c r="D16" s="667"/>
      <c r="E16" s="667"/>
      <c r="F16" s="667"/>
      <c r="G16" s="667"/>
      <c r="H16" s="667"/>
      <c r="I16" s="667"/>
      <c r="J16" s="667"/>
      <c r="K16" s="667"/>
      <c r="L16" s="667"/>
      <c r="M16" s="667"/>
      <c r="N16" s="667"/>
      <c r="O16" s="667"/>
      <c r="P16" s="667"/>
      <c r="Q16" s="667"/>
      <c r="R16" s="667"/>
      <c r="S16" s="667"/>
      <c r="T16" s="667"/>
      <c r="U16" s="667"/>
      <c r="V16" s="667"/>
      <c r="W16" s="667"/>
      <c r="X16" s="667"/>
      <c r="Y16" s="667"/>
      <c r="Z16" s="667"/>
      <c r="AA16" s="667"/>
      <c r="AB16" s="667"/>
      <c r="AC16" s="667"/>
      <c r="AD16" s="667"/>
      <c r="AE16" s="667"/>
      <c r="AF16" s="667"/>
      <c r="AG16" s="667"/>
      <c r="AH16" s="667"/>
      <c r="AI16" s="667"/>
      <c r="AJ16" s="667"/>
      <c r="AK16" s="667"/>
      <c r="AL16">
        <v>2</v>
      </c>
      <c r="AM16" s="6" t="str">
        <f t="shared" si="9"/>
        <v/>
      </c>
      <c r="AN16" s="6" t="b">
        <f t="shared" si="10"/>
        <v>0</v>
      </c>
      <c r="AO16" s="6" t="s">
        <v>63</v>
      </c>
      <c r="AP16" s="6" t="b">
        <f t="shared" si="11"/>
        <v>0</v>
      </c>
      <c r="AQ16" s="45" t="b">
        <f t="shared" si="0"/>
        <v>0</v>
      </c>
      <c r="AR16" s="45" t="b">
        <f t="shared" si="1"/>
        <v>0</v>
      </c>
      <c r="AS16" s="3"/>
      <c r="AT16" s="11" t="str">
        <f t="shared" si="5"/>
        <v/>
      </c>
      <c r="AU16" s="6"/>
      <c r="AV16" s="8"/>
      <c r="AW16" s="39"/>
      <c r="BB16" s="11" t="b">
        <v>0</v>
      </c>
    </row>
    <row r="17" spans="2:54">
      <c r="B17" s="652" t="s">
        <v>48</v>
      </c>
      <c r="C17" s="652"/>
      <c r="D17" s="652"/>
      <c r="E17" s="652"/>
      <c r="F17" s="652"/>
      <c r="G17" s="652"/>
      <c r="H17" s="652"/>
      <c r="I17" s="652"/>
      <c r="J17" s="652"/>
      <c r="K17" s="652"/>
      <c r="L17" s="652"/>
      <c r="M17" s="652"/>
      <c r="N17" s="652"/>
      <c r="O17" s="652"/>
      <c r="P17" s="652"/>
      <c r="Q17" s="652"/>
      <c r="R17" s="652"/>
      <c r="S17" s="652"/>
      <c r="T17" s="652"/>
      <c r="U17" s="652"/>
      <c r="V17" s="652"/>
      <c r="W17" s="652"/>
      <c r="X17" s="652"/>
      <c r="Y17" s="652"/>
      <c r="Z17" s="652"/>
      <c r="AA17" s="652"/>
      <c r="AB17" s="652"/>
      <c r="AC17" s="652"/>
      <c r="AD17" s="652"/>
      <c r="AE17" s="652"/>
      <c r="AF17" s="652"/>
      <c r="AG17" s="652"/>
      <c r="AH17" s="652"/>
      <c r="AI17" s="652"/>
      <c r="AJ17" s="652"/>
      <c r="AK17" s="51">
        <f>COUNTIF(BB18,TRUE)</f>
        <v>0</v>
      </c>
      <c r="AL17" s="5">
        <v>1</v>
      </c>
      <c r="AM17" t="str">
        <f>B17</f>
        <v>其他Others items</v>
      </c>
      <c r="AN17" s="6" t="b">
        <f>OR(BB18)</f>
        <v>0</v>
      </c>
      <c r="AO17" s="6" t="s">
        <v>43</v>
      </c>
      <c r="AP17" t="b">
        <f>TRUE</f>
        <v>1</v>
      </c>
      <c r="AQ17" s="45" t="b">
        <f t="shared" si="0"/>
        <v>0</v>
      </c>
      <c r="AR17" s="45" t="b">
        <f t="shared" si="1"/>
        <v>0</v>
      </c>
      <c r="AS17" s="3"/>
      <c r="AT17" s="11" t="str">
        <f t="shared" si="5"/>
        <v/>
      </c>
      <c r="AU17" s="6"/>
      <c r="AV17" s="8"/>
      <c r="AW17" s="39"/>
    </row>
    <row r="18" spans="2:54">
      <c r="B18" s="22" t="b">
        <f>$BB$18</f>
        <v>0</v>
      </c>
      <c r="C18" s="771"/>
      <c r="D18" s="771"/>
      <c r="E18" s="771"/>
      <c r="F18" s="771"/>
      <c r="G18" s="771"/>
      <c r="H18" s="771"/>
      <c r="I18" s="771"/>
      <c r="J18" s="771"/>
      <c r="K18" s="771"/>
      <c r="L18" s="771"/>
      <c r="M18" s="771"/>
      <c r="N18" s="771"/>
      <c r="O18" s="771"/>
      <c r="P18" s="771"/>
      <c r="Q18" s="771"/>
      <c r="R18" s="771"/>
      <c r="S18" s="771"/>
      <c r="T18" s="771"/>
      <c r="U18" s="771"/>
      <c r="V18" s="771"/>
      <c r="W18" s="771"/>
      <c r="X18" s="771"/>
      <c r="Y18" s="771"/>
      <c r="Z18" s="771"/>
      <c r="AA18" s="771"/>
      <c r="AB18" s="771"/>
      <c r="AC18" s="771"/>
      <c r="AD18" s="771"/>
      <c r="AE18" s="771"/>
      <c r="AF18" s="771"/>
      <c r="AG18" s="771"/>
      <c r="AH18" s="771"/>
      <c r="AI18" s="771"/>
      <c r="AJ18" s="771"/>
      <c r="AK18" s="771"/>
      <c r="AL18">
        <v>2</v>
      </c>
      <c r="AM18" s="6" t="str">
        <f>IF(BB18,C18,"")</f>
        <v/>
      </c>
      <c r="AN18" s="6" t="b">
        <f>BB18</f>
        <v>0</v>
      </c>
      <c r="AO18" s="6" t="s">
        <v>44</v>
      </c>
      <c r="AP18" s="6" t="b">
        <f>AND(BB18,C18&lt;&gt;"")</f>
        <v>0</v>
      </c>
      <c r="AQ18" s="45" t="b">
        <f t="shared" si="0"/>
        <v>0</v>
      </c>
      <c r="AR18" s="45" t="b">
        <f t="shared" si="1"/>
        <v>0</v>
      </c>
      <c r="AS18" s="3"/>
      <c r="AT18" s="11" t="str">
        <f t="shared" si="5"/>
        <v/>
      </c>
      <c r="AU18" s="6"/>
      <c r="AV18" s="8"/>
      <c r="AW18" s="39"/>
      <c r="BB18" s="11" t="b">
        <v>0</v>
      </c>
    </row>
    <row r="19" spans="2:54" ht="19.5">
      <c r="B19" s="770" t="s">
        <v>275</v>
      </c>
      <c r="C19" s="770"/>
      <c r="D19" s="770"/>
      <c r="E19" s="770"/>
      <c r="F19" s="770"/>
      <c r="G19" s="770"/>
      <c r="H19" s="770"/>
      <c r="I19" s="770"/>
      <c r="J19" s="770"/>
      <c r="K19" s="770"/>
      <c r="L19" s="770"/>
      <c r="M19" s="770"/>
      <c r="N19" s="770"/>
      <c r="O19" s="770"/>
      <c r="P19" s="770"/>
      <c r="Q19" s="770"/>
      <c r="R19" s="770"/>
      <c r="S19" s="770"/>
      <c r="T19" s="770"/>
      <c r="U19" s="770"/>
      <c r="V19" s="770"/>
      <c r="W19" s="770"/>
      <c r="X19" s="770"/>
      <c r="Y19" s="770"/>
      <c r="Z19" s="770"/>
      <c r="AA19" s="770"/>
      <c r="AB19" s="770"/>
      <c r="AC19" s="770"/>
      <c r="AD19" s="770"/>
      <c r="AE19" s="770"/>
      <c r="AF19" s="770"/>
      <c r="AG19" s="770"/>
      <c r="AH19" s="770"/>
      <c r="AI19" s="770"/>
      <c r="AJ19" s="770"/>
      <c r="AK19" s="770"/>
      <c r="AT19" s="11" t="str">
        <f t="shared" si="5"/>
        <v/>
      </c>
      <c r="AW19" s="39"/>
    </row>
    <row r="20" spans="2:54">
      <c r="AT20" s="11" t="str">
        <f t="shared" si="5"/>
        <v/>
      </c>
      <c r="AW20" s="39"/>
    </row>
    <row r="21" spans="2:54">
      <c r="AT21" s="11" t="str">
        <f t="shared" si="5"/>
        <v/>
      </c>
      <c r="AW21" s="39"/>
    </row>
    <row r="22" spans="2:54">
      <c r="AT22" s="11" t="str">
        <f t="shared" si="5"/>
        <v/>
      </c>
      <c r="AW22" s="39"/>
    </row>
    <row r="23" spans="2:54">
      <c r="AT23" s="11" t="str">
        <f t="shared" si="5"/>
        <v/>
      </c>
      <c r="AW23" s="39"/>
    </row>
    <row r="24" spans="2:54">
      <c r="AT24" s="11" t="str">
        <f t="shared" si="5"/>
        <v/>
      </c>
      <c r="AW24" s="39"/>
    </row>
    <row r="25" spans="2:54">
      <c r="AT25" s="11" t="str">
        <f t="shared" si="5"/>
        <v/>
      </c>
      <c r="AW25" s="39"/>
    </row>
    <row r="26" spans="2:54">
      <c r="AT26" s="11" t="str">
        <f t="shared" si="5"/>
        <v/>
      </c>
      <c r="AW26" s="39"/>
    </row>
    <row r="27" spans="2:54">
      <c r="AT27" s="11" t="str">
        <f t="shared" si="5"/>
        <v/>
      </c>
      <c r="AW27" s="39"/>
    </row>
    <row r="28" spans="2:54">
      <c r="AT28" s="11" t="str">
        <f t="shared" si="5"/>
        <v/>
      </c>
      <c r="AW28" s="39"/>
    </row>
    <row r="29" spans="2:54">
      <c r="AT29" s="11" t="str">
        <f t="shared" si="5"/>
        <v/>
      </c>
      <c r="AW29" s="39"/>
      <c r="BB29" s="11" t="b">
        <v>0</v>
      </c>
    </row>
    <row r="30" spans="2:54">
      <c r="AT30" s="11" t="str">
        <f t="shared" si="5"/>
        <v/>
      </c>
      <c r="AW30" s="39"/>
    </row>
    <row r="31" spans="2:54">
      <c r="AT31" s="11" t="str">
        <f t="shared" si="5"/>
        <v/>
      </c>
      <c r="AW31" s="39"/>
    </row>
    <row r="32" spans="2:54">
      <c r="AT32" s="11" t="str">
        <f t="shared" si="5"/>
        <v/>
      </c>
      <c r="AW32" s="39"/>
    </row>
    <row r="33" spans="46:49">
      <c r="AT33" s="11" t="str">
        <f t="shared" si="5"/>
        <v/>
      </c>
      <c r="AW33" s="39"/>
    </row>
    <row r="34" spans="46:49">
      <c r="AT34" s="11" t="str">
        <f t="shared" si="5"/>
        <v/>
      </c>
      <c r="AW34" s="39"/>
    </row>
    <row r="35" spans="46:49">
      <c r="AT35" s="11" t="str">
        <f t="shared" si="5"/>
        <v/>
      </c>
      <c r="AW35" s="39"/>
    </row>
    <row r="36" spans="46:49">
      <c r="AT36" s="11" t="str">
        <f t="shared" si="5"/>
        <v/>
      </c>
      <c r="AW36" s="39"/>
    </row>
    <row r="37" spans="46:49">
      <c r="AT37" s="11" t="str">
        <f t="shared" si="5"/>
        <v/>
      </c>
      <c r="AW37" s="39"/>
    </row>
    <row r="38" spans="46:49">
      <c r="AT38" s="11" t="str">
        <f t="shared" si="5"/>
        <v/>
      </c>
      <c r="AW38" s="39"/>
    </row>
    <row r="39" spans="46:49">
      <c r="AT39" s="11" t="str">
        <f t="shared" si="5"/>
        <v/>
      </c>
      <c r="AW39" s="39"/>
    </row>
    <row r="40" spans="46:49">
      <c r="AT40" s="11" t="str">
        <f t="shared" si="5"/>
        <v/>
      </c>
      <c r="AW40" s="39"/>
    </row>
    <row r="41" spans="46:49">
      <c r="AT41" s="11" t="str">
        <f t="shared" si="5"/>
        <v/>
      </c>
      <c r="AW41" s="39"/>
    </row>
    <row r="42" spans="46:49">
      <c r="AT42" s="11" t="str">
        <f t="shared" si="5"/>
        <v/>
      </c>
      <c r="AW42" s="39"/>
    </row>
    <row r="43" spans="46:49">
      <c r="AT43" s="11" t="str">
        <f t="shared" si="5"/>
        <v/>
      </c>
      <c r="AW43" s="39"/>
    </row>
    <row r="44" spans="46:49">
      <c r="AT44" s="11" t="str">
        <f t="shared" si="5"/>
        <v/>
      </c>
      <c r="AW44" s="39"/>
    </row>
    <row r="45" spans="46:49">
      <c r="AT45" s="11" t="str">
        <f t="shared" si="5"/>
        <v/>
      </c>
      <c r="AW45" s="39"/>
    </row>
    <row r="46" spans="46:49">
      <c r="AT46" s="11" t="str">
        <f t="shared" si="5"/>
        <v/>
      </c>
      <c r="AW46" s="39"/>
    </row>
    <row r="47" spans="46:49">
      <c r="AT47" s="11" t="str">
        <f t="shared" si="5"/>
        <v/>
      </c>
      <c r="AW47" s="39"/>
    </row>
    <row r="48" spans="46:49">
      <c r="AT48" s="11" t="str">
        <f t="shared" si="5"/>
        <v/>
      </c>
      <c r="AW48" s="39"/>
    </row>
    <row r="49" spans="46:49">
      <c r="AT49" s="11" t="str">
        <f t="shared" si="5"/>
        <v/>
      </c>
      <c r="AW49" s="39"/>
    </row>
    <row r="50" spans="46:49">
      <c r="AT50" s="11" t="str">
        <f t="shared" si="5"/>
        <v/>
      </c>
      <c r="AW50" s="39"/>
    </row>
    <row r="51" spans="46:49">
      <c r="AT51" s="11" t="str">
        <f t="shared" si="5"/>
        <v/>
      </c>
      <c r="AW51" s="39"/>
    </row>
    <row r="52" spans="46:49">
      <c r="AT52" s="11" t="str">
        <f t="shared" si="5"/>
        <v/>
      </c>
      <c r="AW52" s="39"/>
    </row>
    <row r="53" spans="46:49">
      <c r="AW53" s="39"/>
    </row>
    <row r="54" spans="46:49">
      <c r="AW54" s="39"/>
    </row>
    <row r="55" spans="46:49">
      <c r="AW55" s="39"/>
    </row>
    <row r="56" spans="46:49">
      <c r="AW56" s="39"/>
    </row>
    <row r="57" spans="46:49">
      <c r="AW57" s="39"/>
    </row>
    <row r="58" spans="46:49">
      <c r="AW58" s="39"/>
    </row>
    <row r="59" spans="46:49">
      <c r="AW59" s="39"/>
    </row>
    <row r="60" spans="46:49">
      <c r="AW60" s="39"/>
    </row>
    <row r="61" spans="46:49">
      <c r="AW61" s="39"/>
    </row>
    <row r="62" spans="46:49">
      <c r="AW62" s="39"/>
    </row>
    <row r="63" spans="46:49">
      <c r="AW63" s="39"/>
    </row>
    <row r="64" spans="46:49">
      <c r="AW64" s="39"/>
    </row>
    <row r="65" spans="49:49">
      <c r="AW65" s="39"/>
    </row>
    <row r="66" spans="49:49">
      <c r="AW66" s="39"/>
    </row>
    <row r="67" spans="49:49">
      <c r="AW67" s="39"/>
    </row>
    <row r="68" spans="49:49">
      <c r="AW68" s="39"/>
    </row>
    <row r="69" spans="49:49">
      <c r="AW69" s="39"/>
    </row>
    <row r="70" spans="49:49">
      <c r="AW70" s="39"/>
    </row>
    <row r="71" spans="49:49">
      <c r="AW71" s="39"/>
    </row>
    <row r="72" spans="49:49">
      <c r="AW72" s="39"/>
    </row>
    <row r="73" spans="49:49">
      <c r="AW73" s="39"/>
    </row>
    <row r="74" spans="49:49">
      <c r="AW74" s="39"/>
    </row>
    <row r="75" spans="49:49">
      <c r="AW75" s="39"/>
    </row>
    <row r="76" spans="49:49">
      <c r="AW76" s="39"/>
    </row>
    <row r="77" spans="49:49">
      <c r="AW77" s="39"/>
    </row>
    <row r="78" spans="49:49">
      <c r="AW78" s="39"/>
    </row>
    <row r="79" spans="49:49">
      <c r="AW79" s="39"/>
    </row>
    <row r="80" spans="49:49">
      <c r="AW80" s="39"/>
    </row>
    <row r="81" spans="49:49">
      <c r="AW81" s="39"/>
    </row>
    <row r="82" spans="49:49">
      <c r="AW82" s="39"/>
    </row>
    <row r="83" spans="49:49">
      <c r="AW83" s="39"/>
    </row>
    <row r="84" spans="49:49">
      <c r="AW84" s="39"/>
    </row>
  </sheetData>
  <sheetProtection formatCells="0" formatRows="0" selectLockedCells="1"/>
  <mergeCells count="19">
    <mergeCell ref="B19:AK19"/>
    <mergeCell ref="B8:AJ8"/>
    <mergeCell ref="B11:AJ11"/>
    <mergeCell ref="B13:AJ13"/>
    <mergeCell ref="B17:AJ17"/>
    <mergeCell ref="B1:AK1"/>
    <mergeCell ref="B2:AK2"/>
    <mergeCell ref="C4:AK4"/>
    <mergeCell ref="C5:AK5"/>
    <mergeCell ref="C6:AK6"/>
    <mergeCell ref="C7:AK7"/>
    <mergeCell ref="C9:AK9"/>
    <mergeCell ref="C10:AK10"/>
    <mergeCell ref="B3:AJ3"/>
    <mergeCell ref="C18:AK18"/>
    <mergeCell ref="C12:AK12"/>
    <mergeCell ref="C14:AK14"/>
    <mergeCell ref="C15:AK15"/>
    <mergeCell ref="C16:AK16"/>
  </mergeCells>
  <phoneticPr fontId="1" type="noConversion"/>
  <conditionalFormatting sqref="B3">
    <cfRule type="expression" dxfId="523" priority="118">
      <formula>$AK3</formula>
    </cfRule>
  </conditionalFormatting>
  <conditionalFormatting sqref="B8">
    <cfRule type="expression" dxfId="522" priority="116">
      <formula>$AK8</formula>
    </cfRule>
  </conditionalFormatting>
  <conditionalFormatting sqref="B11">
    <cfRule type="expression" dxfId="521" priority="114">
      <formula>$AK11</formula>
    </cfRule>
  </conditionalFormatting>
  <conditionalFormatting sqref="B13">
    <cfRule type="expression" dxfId="520" priority="112">
      <formula>$AK13</formula>
    </cfRule>
  </conditionalFormatting>
  <conditionalFormatting sqref="B17">
    <cfRule type="expression" dxfId="519" priority="110">
      <formula>$AK17</formula>
    </cfRule>
  </conditionalFormatting>
  <conditionalFormatting sqref="B19">
    <cfRule type="expression" dxfId="518" priority="11">
      <formula>OR($AL19=2,$AL19=3,$AL19=1)</formula>
    </cfRule>
    <cfRule type="expression" dxfId="517" priority="12">
      <formula>OR($AL19=3)</formula>
    </cfRule>
  </conditionalFormatting>
  <conditionalFormatting sqref="B3:AS18 B1:AY2 AU3:AY18 AL19:AY19 B20:AY150">
    <cfRule type="expression" dxfId="516" priority="68">
      <formula>OR($AL1=2,$AL1=3,$AL1=1)</formula>
    </cfRule>
  </conditionalFormatting>
  <conditionalFormatting sqref="B1:AY2 B3:AS18 AU3:AY18 AL19:AY19 B20:AY150">
    <cfRule type="expression" dxfId="515" priority="69">
      <formula>OR($AL1=3)</formula>
    </cfRule>
  </conditionalFormatting>
  <conditionalFormatting sqref="C4:C7">
    <cfRule type="expression" dxfId="514" priority="82" stopIfTrue="1">
      <formula>B4=TRUE</formula>
    </cfRule>
  </conditionalFormatting>
  <conditionalFormatting sqref="C9:C10">
    <cfRule type="expression" dxfId="513" priority="76" stopIfTrue="1">
      <formula>B9=TRUE</formula>
    </cfRule>
  </conditionalFormatting>
  <conditionalFormatting sqref="C12">
    <cfRule type="expression" dxfId="512" priority="88" stopIfTrue="1">
      <formula>B12=TRUE</formula>
    </cfRule>
  </conditionalFormatting>
  <conditionalFormatting sqref="C14:C16">
    <cfRule type="expression" dxfId="511" priority="94" stopIfTrue="1">
      <formula>B14=TRUE</formula>
    </cfRule>
  </conditionalFormatting>
  <conditionalFormatting sqref="C18">
    <cfRule type="expression" dxfId="510" priority="122">
      <formula>AND(BB18, NOT(ISBLANK(C18)))</formula>
    </cfRule>
    <cfRule type="expression" dxfId="509" priority="121">
      <formula>AND(BB18, ISBLANK(C18))</formula>
    </cfRule>
  </conditionalFormatting>
  <conditionalFormatting sqref="D18:AK18">
    <cfRule type="expression" dxfId="508" priority="120">
      <formula>AND(BC18, NOT(ISBLANK(D18:AL18)))</formula>
    </cfRule>
    <cfRule type="expression" dxfId="507" priority="119">
      <formula>AND(BC18, ISBLANK(D18:AL18))</formula>
    </cfRule>
  </conditionalFormatting>
  <conditionalFormatting sqref="AK3">
    <cfRule type="expression" dxfId="506" priority="117">
      <formula>$AK3</formula>
    </cfRule>
  </conditionalFormatting>
  <conditionalFormatting sqref="AK8:AL8">
    <cfRule type="expression" dxfId="505" priority="108">
      <formula>$AK8</formula>
    </cfRule>
  </conditionalFormatting>
  <conditionalFormatting sqref="AK11:AL11">
    <cfRule type="expression" dxfId="504" priority="107">
      <formula>$AK11</formula>
    </cfRule>
  </conditionalFormatting>
  <conditionalFormatting sqref="AK13:AL13">
    <cfRule type="expression" dxfId="503" priority="106">
      <formula>$AK13</formula>
    </cfRule>
  </conditionalFormatting>
  <conditionalFormatting sqref="AK17:AL17">
    <cfRule type="expression" dxfId="502" priority="105">
      <formula>$AK17</formula>
    </cfRule>
  </conditionalFormatting>
  <conditionalFormatting sqref="AL3">
    <cfRule type="expression" dxfId="501" priority="67">
      <formula>$AK3</formula>
    </cfRule>
  </conditionalFormatting>
  <conditionalFormatting sqref="AL1:AT2">
    <cfRule type="expression" dxfId="500" priority="75">
      <formula>OR($AL1=3)</formula>
    </cfRule>
    <cfRule type="expression" dxfId="499" priority="74">
      <formula>OR($AL1=2,$AL1=3,$AL1=1)</formula>
    </cfRule>
  </conditionalFormatting>
  <conditionalFormatting sqref="AL2:AT2">
    <cfRule type="expression" dxfId="498" priority="73">
      <formula>OR($AL2=3)</formula>
    </cfRule>
    <cfRule type="expression" dxfId="497" priority="72">
      <formula>OR($AL2=2,$AL2=3,$AL2=1)</formula>
    </cfRule>
  </conditionalFormatting>
  <conditionalFormatting sqref="AM8 AM11 AM13 AM17">
    <cfRule type="expression" dxfId="496" priority="58">
      <formula>OR($AL8=3)</formula>
    </cfRule>
    <cfRule type="expression" dxfId="495" priority="57">
      <formula>OR($AL8=2,$AL8=3,$AL8=1)</formula>
    </cfRule>
  </conditionalFormatting>
  <conditionalFormatting sqref="AM1:AS1">
    <cfRule type="expression" dxfId="494" priority="71">
      <formula>OR($AL1=3)</formula>
    </cfRule>
    <cfRule type="expression" dxfId="493" priority="70">
      <formula>OR($AL1=2,$AL1=3,$AL1=1)</formula>
    </cfRule>
  </conditionalFormatting>
  <conditionalFormatting sqref="AN4:AN7">
    <cfRule type="expression" dxfId="492" priority="15">
      <formula>OR($AL4=2,$AL4=3,$AL4=1)</formula>
    </cfRule>
    <cfRule type="expression" dxfId="491" priority="16">
      <formula>OR($AL4=3)</formula>
    </cfRule>
  </conditionalFormatting>
  <conditionalFormatting sqref="AN9:AN10 AN12 AN14:AN16 AN18">
    <cfRule type="expression" dxfId="490" priority="14">
      <formula>OR($AL9=3)</formula>
    </cfRule>
    <cfRule type="expression" dxfId="489" priority="13">
      <formula>OR($AL9=2,$AL9=3,$AL9=1)</formula>
    </cfRule>
  </conditionalFormatting>
  <conditionalFormatting sqref="AP8 AP11 AP13 AP17">
    <cfRule type="expression" dxfId="488" priority="55">
      <formula>OR($AL8=2,$AL8=3,$AL8=1)</formula>
    </cfRule>
    <cfRule type="expression" dxfId="487" priority="56">
      <formula>OR($AL8=3)</formula>
    </cfRule>
  </conditionalFormatting>
  <conditionalFormatting sqref="AQ4:AR18">
    <cfRule type="expression" dxfId="486" priority="54">
      <formula>OR($AL4=3)</formula>
    </cfRule>
    <cfRule type="expression" dxfId="485" priority="53">
      <formula>OR($AL4=2,$AL4=3,$AL4=1)</formula>
    </cfRule>
  </conditionalFormatting>
  <conditionalFormatting sqref="AS3">
    <cfRule type="expression" dxfId="484" priority="65">
      <formula>OR($AL3=2,$AL3=3,$AL3=1)</formula>
    </cfRule>
    <cfRule type="expression" dxfId="483" priority="66">
      <formula>OR($AL3=3)</formula>
    </cfRule>
  </conditionalFormatting>
  <conditionalFormatting sqref="AT3:AT52">
    <cfRule type="expression" dxfId="482" priority="8">
      <formula>OR($AL3=3)</formula>
    </cfRule>
    <cfRule type="expression" dxfId="481" priority="10">
      <formula>OR($AL3=3)</formula>
    </cfRule>
    <cfRule type="expression" dxfId="480" priority="1">
      <formula>OR($AL3=2,$AL3=3,$AL3=1)</formula>
    </cfRule>
    <cfRule type="expression" dxfId="479" priority="9">
      <formula>OR($AL3=2,$AL3=3,$AL3=1)</formula>
    </cfRule>
    <cfRule type="expression" dxfId="478" priority="7">
      <formula>OR($AL3=2,$AL3=3,$AL3=1)</formula>
    </cfRule>
    <cfRule type="expression" dxfId="477" priority="6">
      <formula>OR($AL3=3)</formula>
    </cfRule>
    <cfRule type="expression" dxfId="476" priority="5">
      <formula>OR($AL3=2,$AL3=3,$AL3=1)</formula>
    </cfRule>
    <cfRule type="expression" dxfId="475" priority="4">
      <formula>OR($AL3=3)</formula>
    </cfRule>
    <cfRule type="expression" dxfId="474" priority="3">
      <formula>OR($AL3=2,$AL3=3,$AL3=1)</formula>
    </cfRule>
    <cfRule type="expression" dxfId="473" priority="2">
      <formula>OR($AL3=3)</formula>
    </cfRule>
  </conditionalFormatting>
  <conditionalFormatting sqref="AY1:AY2">
    <cfRule type="expression" dxfId="472" priority="26">
      <formula>OR($AL1=3)</formula>
    </cfRule>
    <cfRule type="expression" dxfId="471" priority="25">
      <formula>OR($AL1=2,$AL1=3,$AL1=1)</formula>
    </cfRule>
  </conditionalFormatting>
  <conditionalFormatting sqref="AY1:AY3">
    <cfRule type="expression" dxfId="470" priority="28">
      <formula>OR($AL1=3)</formula>
    </cfRule>
    <cfRule type="expression" dxfId="469" priority="30">
      <formula>OR($AL1=3)</formula>
    </cfRule>
    <cfRule type="expression" dxfId="468" priority="29">
      <formula>OR($AL1=2,$AL1=3,$AL1=1)</formula>
    </cfRule>
    <cfRule type="expression" dxfId="467" priority="27">
      <formula>OR($AL1=2,$AL1=3,$AL1=1)</formula>
    </cfRule>
    <cfRule type="expression" dxfId="466" priority="20">
      <formula>OR($AL1=3)</formula>
    </cfRule>
    <cfRule type="expression" dxfId="465" priority="19">
      <formula>OR($AL1=2,$AL1=3,$AL1=1)</formula>
    </cfRule>
  </conditionalFormatting>
  <conditionalFormatting sqref="AY3">
    <cfRule type="expression" dxfId="464" priority="18">
      <formula>OR($AL3=3)</formula>
    </cfRule>
    <cfRule type="expression" dxfId="463" priority="17">
      <formula>OR($AL3=2,$AL3=3,$AL3=1)</formula>
    </cfRule>
  </conditionalFormatting>
  <hyperlinks>
    <hyperlink ref="B19" location="'主頁 Main Page'!A1" display="回主頁 Back to Main Page" xr:uid="{04FA2515-447E-4A0D-8EAA-DF46AB817AED}"/>
    <hyperlink ref="B19:AK19" location="'主頁 Main Page'!D50" display="回主頁 Back to Main Page" xr:uid="{F7DE650E-BC33-47D5-9EE5-542CE7E28B5E}"/>
  </hyperlinks>
  <pageMargins left="0.7" right="0.7" top="0.75" bottom="0.75" header="0.3" footer="0.3"/>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91" r:id="rId4" name="Check Box 19">
              <controlPr defaultSize="0" autoFill="0" autoLine="0" autoPict="0">
                <anchor moveWithCells="1">
                  <from>
                    <xdr:col>1</xdr:col>
                    <xdr:colOff>0</xdr:colOff>
                    <xdr:row>3</xdr:row>
                    <xdr:rowOff>0</xdr:rowOff>
                  </from>
                  <to>
                    <xdr:col>2</xdr:col>
                    <xdr:colOff>66675</xdr:colOff>
                    <xdr:row>4</xdr:row>
                    <xdr:rowOff>9525</xdr:rowOff>
                  </to>
                </anchor>
              </controlPr>
            </control>
          </mc:Choice>
        </mc:AlternateContent>
        <mc:AlternateContent xmlns:mc="http://schemas.openxmlformats.org/markup-compatibility/2006">
          <mc:Choice Requires="x14">
            <control shapeId="79892" r:id="rId5" name="Check Box 20">
              <controlPr defaultSize="0" autoFill="0" autoLine="0" autoPict="0">
                <anchor moveWithCells="1">
                  <from>
                    <xdr:col>1</xdr:col>
                    <xdr:colOff>0</xdr:colOff>
                    <xdr:row>4</xdr:row>
                    <xdr:rowOff>0</xdr:rowOff>
                  </from>
                  <to>
                    <xdr:col>2</xdr:col>
                    <xdr:colOff>66675</xdr:colOff>
                    <xdr:row>5</xdr:row>
                    <xdr:rowOff>9525</xdr:rowOff>
                  </to>
                </anchor>
              </controlPr>
            </control>
          </mc:Choice>
        </mc:AlternateContent>
        <mc:AlternateContent xmlns:mc="http://schemas.openxmlformats.org/markup-compatibility/2006">
          <mc:Choice Requires="x14">
            <control shapeId="79893" r:id="rId6" name="Check Box 21">
              <controlPr defaultSize="0" autoFill="0" autoLine="0" autoPict="0">
                <anchor moveWithCells="1">
                  <from>
                    <xdr:col>1</xdr:col>
                    <xdr:colOff>0</xdr:colOff>
                    <xdr:row>5</xdr:row>
                    <xdr:rowOff>0</xdr:rowOff>
                  </from>
                  <to>
                    <xdr:col>2</xdr:col>
                    <xdr:colOff>66675</xdr:colOff>
                    <xdr:row>6</xdr:row>
                    <xdr:rowOff>9525</xdr:rowOff>
                  </to>
                </anchor>
              </controlPr>
            </control>
          </mc:Choice>
        </mc:AlternateContent>
        <mc:AlternateContent xmlns:mc="http://schemas.openxmlformats.org/markup-compatibility/2006">
          <mc:Choice Requires="x14">
            <control shapeId="79894" r:id="rId7" name="Check Box 22">
              <controlPr defaultSize="0" autoFill="0" autoLine="0" autoPict="0">
                <anchor moveWithCells="1">
                  <from>
                    <xdr:col>1</xdr:col>
                    <xdr:colOff>0</xdr:colOff>
                    <xdr:row>6</xdr:row>
                    <xdr:rowOff>0</xdr:rowOff>
                  </from>
                  <to>
                    <xdr:col>2</xdr:col>
                    <xdr:colOff>66675</xdr:colOff>
                    <xdr:row>7</xdr:row>
                    <xdr:rowOff>9525</xdr:rowOff>
                  </to>
                </anchor>
              </controlPr>
            </control>
          </mc:Choice>
        </mc:AlternateContent>
        <mc:AlternateContent xmlns:mc="http://schemas.openxmlformats.org/markup-compatibility/2006">
          <mc:Choice Requires="x14">
            <control shapeId="79895" r:id="rId8" name="Check Box 23">
              <controlPr defaultSize="0" autoFill="0" autoLine="0" autoPict="0">
                <anchor moveWithCells="1">
                  <from>
                    <xdr:col>1</xdr:col>
                    <xdr:colOff>0</xdr:colOff>
                    <xdr:row>8</xdr:row>
                    <xdr:rowOff>0</xdr:rowOff>
                  </from>
                  <to>
                    <xdr:col>2</xdr:col>
                    <xdr:colOff>66675</xdr:colOff>
                    <xdr:row>9</xdr:row>
                    <xdr:rowOff>9525</xdr:rowOff>
                  </to>
                </anchor>
              </controlPr>
            </control>
          </mc:Choice>
        </mc:AlternateContent>
        <mc:AlternateContent xmlns:mc="http://schemas.openxmlformats.org/markup-compatibility/2006">
          <mc:Choice Requires="x14">
            <control shapeId="79896" r:id="rId9" name="Check Box 24">
              <controlPr defaultSize="0" autoFill="0" autoLine="0" autoPict="0">
                <anchor moveWithCells="1">
                  <from>
                    <xdr:col>1</xdr:col>
                    <xdr:colOff>0</xdr:colOff>
                    <xdr:row>9</xdr:row>
                    <xdr:rowOff>0</xdr:rowOff>
                  </from>
                  <to>
                    <xdr:col>2</xdr:col>
                    <xdr:colOff>66675</xdr:colOff>
                    <xdr:row>10</xdr:row>
                    <xdr:rowOff>9525</xdr:rowOff>
                  </to>
                </anchor>
              </controlPr>
            </control>
          </mc:Choice>
        </mc:AlternateContent>
        <mc:AlternateContent xmlns:mc="http://schemas.openxmlformats.org/markup-compatibility/2006">
          <mc:Choice Requires="x14">
            <control shapeId="79897" r:id="rId10" name="Check Box 25">
              <controlPr defaultSize="0" autoFill="0" autoLine="0" autoPict="0">
                <anchor moveWithCells="1">
                  <from>
                    <xdr:col>1</xdr:col>
                    <xdr:colOff>0</xdr:colOff>
                    <xdr:row>11</xdr:row>
                    <xdr:rowOff>0</xdr:rowOff>
                  </from>
                  <to>
                    <xdr:col>2</xdr:col>
                    <xdr:colOff>66675</xdr:colOff>
                    <xdr:row>12</xdr:row>
                    <xdr:rowOff>9525</xdr:rowOff>
                  </to>
                </anchor>
              </controlPr>
            </control>
          </mc:Choice>
        </mc:AlternateContent>
        <mc:AlternateContent xmlns:mc="http://schemas.openxmlformats.org/markup-compatibility/2006">
          <mc:Choice Requires="x14">
            <control shapeId="79898" r:id="rId11" name="Check Box 26">
              <controlPr defaultSize="0" autoFill="0" autoLine="0" autoPict="0">
                <anchor moveWithCells="1">
                  <from>
                    <xdr:col>1</xdr:col>
                    <xdr:colOff>0</xdr:colOff>
                    <xdr:row>13</xdr:row>
                    <xdr:rowOff>0</xdr:rowOff>
                  </from>
                  <to>
                    <xdr:col>2</xdr:col>
                    <xdr:colOff>66675</xdr:colOff>
                    <xdr:row>14</xdr:row>
                    <xdr:rowOff>9525</xdr:rowOff>
                  </to>
                </anchor>
              </controlPr>
            </control>
          </mc:Choice>
        </mc:AlternateContent>
        <mc:AlternateContent xmlns:mc="http://schemas.openxmlformats.org/markup-compatibility/2006">
          <mc:Choice Requires="x14">
            <control shapeId="79899" r:id="rId12" name="Check Box 27">
              <controlPr defaultSize="0" autoFill="0" autoLine="0" autoPict="0">
                <anchor moveWithCells="1">
                  <from>
                    <xdr:col>1</xdr:col>
                    <xdr:colOff>0</xdr:colOff>
                    <xdr:row>14</xdr:row>
                    <xdr:rowOff>0</xdr:rowOff>
                  </from>
                  <to>
                    <xdr:col>2</xdr:col>
                    <xdr:colOff>66675</xdr:colOff>
                    <xdr:row>15</xdr:row>
                    <xdr:rowOff>9525</xdr:rowOff>
                  </to>
                </anchor>
              </controlPr>
            </control>
          </mc:Choice>
        </mc:AlternateContent>
        <mc:AlternateContent xmlns:mc="http://schemas.openxmlformats.org/markup-compatibility/2006">
          <mc:Choice Requires="x14">
            <control shapeId="79900" r:id="rId13" name="Check Box 28">
              <controlPr defaultSize="0" autoFill="0" autoLine="0" autoPict="0">
                <anchor moveWithCells="1">
                  <from>
                    <xdr:col>1</xdr:col>
                    <xdr:colOff>0</xdr:colOff>
                    <xdr:row>15</xdr:row>
                    <xdr:rowOff>0</xdr:rowOff>
                  </from>
                  <to>
                    <xdr:col>2</xdr:col>
                    <xdr:colOff>66675</xdr:colOff>
                    <xdr:row>16</xdr:row>
                    <xdr:rowOff>9525</xdr:rowOff>
                  </to>
                </anchor>
              </controlPr>
            </control>
          </mc:Choice>
        </mc:AlternateContent>
        <mc:AlternateContent xmlns:mc="http://schemas.openxmlformats.org/markup-compatibility/2006">
          <mc:Choice Requires="x14">
            <control shapeId="79901" r:id="rId14" name="Check Box 29">
              <controlPr defaultSize="0" autoFill="0" autoLine="0" autoPict="0">
                <anchor moveWithCells="1">
                  <from>
                    <xdr:col>1</xdr:col>
                    <xdr:colOff>0</xdr:colOff>
                    <xdr:row>17</xdr:row>
                    <xdr:rowOff>0</xdr:rowOff>
                  </from>
                  <to>
                    <xdr:col>2</xdr:col>
                    <xdr:colOff>66675</xdr:colOff>
                    <xdr:row>18</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5BA0F-D61C-4F2F-AA40-1A68B5410CC1}">
  <sheetPr codeName="Sheet3">
    <tabColor rgb="FFFFC000"/>
  </sheetPr>
  <dimension ref="B1:CK84"/>
  <sheetViews>
    <sheetView view="pageBreakPreview" zoomScaleNormal="100" zoomScaleSheetLayoutView="100" workbookViewId="0">
      <selection activeCell="B14" sqref="B14:AJ14"/>
    </sheetView>
  </sheetViews>
  <sheetFormatPr defaultRowHeight="15.75"/>
  <cols>
    <col min="1" max="1" width="4.5703125" customWidth="1"/>
    <col min="2" max="37" width="3.7109375" style="11" customWidth="1"/>
    <col min="38" max="48" width="9.140625" hidden="1" customWidth="1"/>
    <col min="49" max="49" width="11.42578125" hidden="1" customWidth="1"/>
    <col min="50" max="50" width="9.140625" hidden="1" customWidth="1"/>
    <col min="51" max="51" width="68.42578125" hidden="1" customWidth="1"/>
    <col min="53" max="89" width="9.140625" style="11" hidden="1" customWidth="1"/>
    <col min="90" max="90" width="0" hidden="1" customWidth="1"/>
  </cols>
  <sheetData>
    <row r="1" spans="2:54" ht="16.5">
      <c r="B1" s="642" t="s">
        <v>3</v>
      </c>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4"/>
      <c r="AL1" s="40"/>
      <c r="AN1" s="41" t="s">
        <v>268</v>
      </c>
      <c r="AP1" s="41" t="s">
        <v>269</v>
      </c>
      <c r="AW1" s="46"/>
      <c r="AY1" s="46" t="str">
        <f>IF(OR(COUNTIF(BB1:BB139,TRUE)),"《"&amp;B1&amp;"》","")</f>
        <v/>
      </c>
    </row>
    <row r="2" spans="2:54">
      <c r="B2" s="648" t="s">
        <v>0</v>
      </c>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646"/>
      <c r="AI2" s="646"/>
      <c r="AJ2" s="646"/>
      <c r="AK2" s="649"/>
      <c r="AL2" s="42" t="s">
        <v>18</v>
      </c>
      <c r="AM2" s="42" t="s">
        <v>20</v>
      </c>
      <c r="AN2" s="42" t="s">
        <v>270</v>
      </c>
      <c r="AO2" s="43" t="s">
        <v>271</v>
      </c>
      <c r="AP2" s="42" t="s">
        <v>272</v>
      </c>
      <c r="AQ2" s="42" t="s">
        <v>19</v>
      </c>
      <c r="AR2" s="42" t="s">
        <v>273</v>
      </c>
      <c r="AS2" s="42" t="s">
        <v>274</v>
      </c>
      <c r="AT2" s="42" t="s">
        <v>20</v>
      </c>
      <c r="AU2" s="2"/>
      <c r="AV2" s="2"/>
      <c r="AW2" s="47"/>
      <c r="AY2" s="47" t="str" cm="1">
        <f t="array" ref="AY2">IF(AY1&lt;&gt;"",LOOKUP(2,1/(AT3:AT1003&lt;&gt;""),AT3:AT1003),"")</f>
        <v/>
      </c>
    </row>
    <row r="3" spans="2:54" ht="15.75" customHeight="1">
      <c r="B3" s="652" t="s">
        <v>2</v>
      </c>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652"/>
      <c r="AJ3" s="652"/>
      <c r="AK3" s="51">
        <f>COUNTIF(BB4:BB7,TRUE)</f>
        <v>0</v>
      </c>
      <c r="AL3" s="44">
        <v>1</v>
      </c>
      <c r="AM3" t="str">
        <f>B3</f>
        <v>1.常見測試:</v>
      </c>
      <c r="AN3" t="b">
        <f>OR(BB4:BB7)</f>
        <v>0</v>
      </c>
      <c r="AO3" t="s">
        <v>21</v>
      </c>
      <c r="AP3" t="b">
        <f>TRUE</f>
        <v>1</v>
      </c>
      <c r="AQ3" s="45" t="b">
        <f>AND($AN3,$AP3)</f>
        <v>0</v>
      </c>
      <c r="AR3" s="45" t="b">
        <f>IF($AN3=TRUE,$AP3&lt;&gt;TRUE)</f>
        <v>0</v>
      </c>
      <c r="AT3" s="11" t="str">
        <f>IF(AN3=TRUE,
    IF(AL3=3,
        IF(AM3="", "", "        "&amp;REPT("-", LEN(AO3) - LEN(SUBSTITUTE(AO3, "-", "")))&amp;AM3&amp;CHAR(10)),
        IF(AL3=1, ""&amp;AM3&amp;CHAR(10),
           IF(AL3=2, "      █"&amp;AM3&amp;CHAR(10), AM3&amp;CHAR(10))
        )
    ),
    "")</f>
        <v/>
      </c>
      <c r="AU3" s="8"/>
      <c r="AV3" s="8"/>
      <c r="AW3" s="45"/>
      <c r="AY3" s="45"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54" ht="15.75" customHeight="1">
      <c r="B4" s="22"/>
      <c r="C4" s="667" t="s">
        <v>238</v>
      </c>
      <c r="D4" s="667"/>
      <c r="E4" s="667"/>
      <c r="F4" s="667"/>
      <c r="G4" s="667"/>
      <c r="H4" s="667"/>
      <c r="I4" s="667"/>
      <c r="J4" s="667"/>
      <c r="K4" s="667"/>
      <c r="L4" s="667"/>
      <c r="M4" s="667"/>
      <c r="N4" s="667"/>
      <c r="O4" s="667"/>
      <c r="P4" s="667"/>
      <c r="Q4" s="667"/>
      <c r="R4" s="667"/>
      <c r="S4" s="667"/>
      <c r="T4" s="667"/>
      <c r="U4" s="667"/>
      <c r="V4" s="667"/>
      <c r="W4" s="667"/>
      <c r="X4" s="667"/>
      <c r="Y4" s="667"/>
      <c r="Z4" s="667"/>
      <c r="AA4" s="667"/>
      <c r="AB4" s="667"/>
      <c r="AC4" s="667"/>
      <c r="AD4" s="667"/>
      <c r="AE4" s="667"/>
      <c r="AF4" s="667"/>
      <c r="AG4" s="667"/>
      <c r="AH4" s="667"/>
      <c r="AI4" s="667"/>
      <c r="AJ4" s="667"/>
      <c r="AK4" s="667"/>
      <c r="AL4">
        <v>2</v>
      </c>
      <c r="AM4" s="6" t="str">
        <f>IF(BB4,C4,"")</f>
        <v/>
      </c>
      <c r="AN4" s="6" t="b">
        <f>BB4</f>
        <v>0</v>
      </c>
      <c r="AO4" s="8" t="s">
        <v>49</v>
      </c>
      <c r="AP4" s="6" t="b">
        <f>BB4</f>
        <v>0</v>
      </c>
      <c r="AQ4" s="45" t="b">
        <f t="shared" ref="AQ4:AQ27" si="0">AND($AN4,$AP4)</f>
        <v>0</v>
      </c>
      <c r="AR4" s="45" t="b">
        <f t="shared" ref="AR4:AR27" si="1">IF($AN4=TRUE,$AP4&lt;&gt;TRUE)</f>
        <v>0</v>
      </c>
      <c r="AS4" s="3"/>
      <c r="AT4" s="11" t="str">
        <f>AT3&amp;IF(AN4=TRUE,
    IF(AL4=3,
        IF(AM4="", "", "        "&amp;REPT("-", LEN(AO4) - LEN(SUBSTITUTE(AO4, "-", "")))&amp;AM4&amp;CHAR(10)),
        IF(AL4=1, ""&amp;AM4&amp;CHAR(10),
           IF(AL4=2, "      █"&amp;AM4&amp;CHAR(10), AM4&amp;CHAR(10))
        )
    ),
    "")</f>
        <v/>
      </c>
      <c r="AU4" s="8"/>
      <c r="AV4" s="8"/>
      <c r="AW4" s="39"/>
      <c r="BB4" s="11" t="b">
        <v>0</v>
      </c>
    </row>
    <row r="5" spans="2:54">
      <c r="B5" s="52"/>
      <c r="C5" s="667" t="s">
        <v>239</v>
      </c>
      <c r="D5" s="667"/>
      <c r="E5" s="667"/>
      <c r="F5" s="667"/>
      <c r="G5" s="667"/>
      <c r="H5" s="667"/>
      <c r="I5" s="667"/>
      <c r="J5" s="667"/>
      <c r="K5" s="667"/>
      <c r="L5" s="667"/>
      <c r="M5" s="667"/>
      <c r="N5" s="667"/>
      <c r="O5" s="667"/>
      <c r="P5" s="667"/>
      <c r="Q5" s="667"/>
      <c r="R5" s="667"/>
      <c r="S5" s="667"/>
      <c r="T5" s="667"/>
      <c r="U5" s="667"/>
      <c r="V5" s="667"/>
      <c r="W5" s="667"/>
      <c r="X5" s="667"/>
      <c r="Y5" s="667"/>
      <c r="Z5" s="667"/>
      <c r="AA5" s="667"/>
      <c r="AB5" s="667"/>
      <c r="AC5" s="667"/>
      <c r="AD5" s="667"/>
      <c r="AE5" s="667"/>
      <c r="AF5" s="667"/>
      <c r="AG5" s="667"/>
      <c r="AH5" s="667"/>
      <c r="AI5" s="667"/>
      <c r="AJ5" s="667"/>
      <c r="AK5" s="667"/>
      <c r="AL5">
        <v>2</v>
      </c>
      <c r="AM5" s="6" t="str">
        <f>IF(BB5,C5,"")</f>
        <v/>
      </c>
      <c r="AN5" s="6" t="b">
        <f t="shared" ref="AN5:AN7" si="2">BB5</f>
        <v>0</v>
      </c>
      <c r="AO5" s="8" t="s">
        <v>23</v>
      </c>
      <c r="AP5" s="6" t="b">
        <f t="shared" ref="AP5:AP7" si="3">BB5</f>
        <v>0</v>
      </c>
      <c r="AQ5" s="45" t="b">
        <f t="shared" si="0"/>
        <v>0</v>
      </c>
      <c r="AR5" s="45" t="b">
        <f t="shared" si="1"/>
        <v>0</v>
      </c>
      <c r="AS5" s="3"/>
      <c r="AT5" s="11" t="str">
        <f t="shared" ref="AT5:AT52" si="4">AT4&amp;IF(AN5=TRUE,
    IF(AL5=3,
        IF(AM5="", "", "        "&amp;REPT("-", LEN(AO5) - LEN(SUBSTITUTE(AO5, "-", "")))&amp;AM5&amp;CHAR(10)),
        IF(AL5=1, ""&amp;AM5&amp;CHAR(10),
           IF(AL5=2, "      █"&amp;AM5&amp;CHAR(10), AM5&amp;CHAR(10))
        )
    ),
    "")</f>
        <v/>
      </c>
      <c r="AU5" s="8"/>
      <c r="AV5" s="8"/>
      <c r="AW5" s="39"/>
      <c r="BB5" s="11" t="b">
        <v>0</v>
      </c>
    </row>
    <row r="6" spans="2:54">
      <c r="B6" s="52"/>
      <c r="C6" s="667" t="s">
        <v>240</v>
      </c>
      <c r="D6" s="667"/>
      <c r="E6" s="667"/>
      <c r="F6" s="667"/>
      <c r="G6" s="667"/>
      <c r="H6" s="667"/>
      <c r="I6" s="667"/>
      <c r="J6" s="667"/>
      <c r="K6" s="667"/>
      <c r="L6" s="667"/>
      <c r="M6" s="667"/>
      <c r="N6" s="667"/>
      <c r="O6" s="667"/>
      <c r="P6" s="667"/>
      <c r="Q6" s="667"/>
      <c r="R6" s="667"/>
      <c r="S6" s="667"/>
      <c r="T6" s="667"/>
      <c r="U6" s="667"/>
      <c r="V6" s="667"/>
      <c r="W6" s="667"/>
      <c r="X6" s="667"/>
      <c r="Y6" s="667"/>
      <c r="Z6" s="667"/>
      <c r="AA6" s="667"/>
      <c r="AB6" s="667"/>
      <c r="AC6" s="667"/>
      <c r="AD6" s="667"/>
      <c r="AE6" s="667"/>
      <c r="AF6" s="667"/>
      <c r="AG6" s="667"/>
      <c r="AH6" s="667"/>
      <c r="AI6" s="667"/>
      <c r="AJ6" s="667"/>
      <c r="AK6" s="667"/>
      <c r="AL6">
        <v>2</v>
      </c>
      <c r="AM6" s="6" t="str">
        <f t="shared" ref="AM6:AM7" si="5">IF(BB6,C6,"")</f>
        <v/>
      </c>
      <c r="AN6" s="6" t="b">
        <f t="shared" si="2"/>
        <v>0</v>
      </c>
      <c r="AO6" s="8" t="s">
        <v>24</v>
      </c>
      <c r="AP6" s="6" t="b">
        <f t="shared" si="3"/>
        <v>0</v>
      </c>
      <c r="AQ6" s="45" t="b">
        <f t="shared" si="0"/>
        <v>0</v>
      </c>
      <c r="AR6" s="45" t="b">
        <f t="shared" si="1"/>
        <v>0</v>
      </c>
      <c r="AS6" s="3"/>
      <c r="AT6" s="11" t="str">
        <f t="shared" si="4"/>
        <v/>
      </c>
      <c r="AU6" s="8"/>
      <c r="AV6" s="8"/>
      <c r="AW6" s="39"/>
      <c r="BB6" s="11" t="b">
        <v>0</v>
      </c>
    </row>
    <row r="7" spans="2:54">
      <c r="B7" s="52"/>
      <c r="C7" s="667" t="s">
        <v>241</v>
      </c>
      <c r="D7" s="667"/>
      <c r="E7" s="667"/>
      <c r="F7" s="667"/>
      <c r="G7" s="667"/>
      <c r="H7" s="667"/>
      <c r="I7" s="667"/>
      <c r="J7" s="667"/>
      <c r="K7" s="667"/>
      <c r="L7" s="667"/>
      <c r="M7" s="667"/>
      <c r="N7" s="667"/>
      <c r="O7" s="667"/>
      <c r="P7" s="667"/>
      <c r="Q7" s="667"/>
      <c r="R7" s="667"/>
      <c r="S7" s="667"/>
      <c r="T7" s="667"/>
      <c r="U7" s="667"/>
      <c r="V7" s="667"/>
      <c r="W7" s="667"/>
      <c r="X7" s="667"/>
      <c r="Y7" s="667"/>
      <c r="Z7" s="667"/>
      <c r="AA7" s="667"/>
      <c r="AB7" s="667"/>
      <c r="AC7" s="667"/>
      <c r="AD7" s="667"/>
      <c r="AE7" s="667"/>
      <c r="AF7" s="667"/>
      <c r="AG7" s="667"/>
      <c r="AH7" s="667"/>
      <c r="AI7" s="667"/>
      <c r="AJ7" s="667"/>
      <c r="AK7" s="667"/>
      <c r="AL7">
        <v>2</v>
      </c>
      <c r="AM7" s="6" t="str">
        <f t="shared" si="5"/>
        <v/>
      </c>
      <c r="AN7" s="6" t="b">
        <f t="shared" si="2"/>
        <v>0</v>
      </c>
      <c r="AO7" s="8" t="s">
        <v>25</v>
      </c>
      <c r="AP7" s="6" t="b">
        <f t="shared" si="3"/>
        <v>0</v>
      </c>
      <c r="AQ7" s="45" t="b">
        <f t="shared" si="0"/>
        <v>0</v>
      </c>
      <c r="AR7" s="45" t="b">
        <f t="shared" si="1"/>
        <v>0</v>
      </c>
      <c r="AS7" s="3"/>
      <c r="AT7" s="11" t="str">
        <f t="shared" si="4"/>
        <v/>
      </c>
      <c r="AU7" s="8"/>
      <c r="AV7" s="8"/>
      <c r="AW7" s="39"/>
      <c r="BB7" s="11" t="b">
        <v>0</v>
      </c>
    </row>
    <row r="8" spans="2:54">
      <c r="B8" s="652" t="s">
        <v>4</v>
      </c>
      <c r="C8" s="652"/>
      <c r="D8" s="652"/>
      <c r="E8" s="652"/>
      <c r="F8" s="652"/>
      <c r="G8" s="652"/>
      <c r="H8" s="652"/>
      <c r="I8" s="652"/>
      <c r="J8" s="652"/>
      <c r="K8" s="652"/>
      <c r="L8" s="652"/>
      <c r="M8" s="652"/>
      <c r="N8" s="652"/>
      <c r="O8" s="652"/>
      <c r="P8" s="652"/>
      <c r="Q8" s="652"/>
      <c r="R8" s="652"/>
      <c r="S8" s="652"/>
      <c r="T8" s="652"/>
      <c r="U8" s="652"/>
      <c r="V8" s="652"/>
      <c r="W8" s="652"/>
      <c r="X8" s="652"/>
      <c r="Y8" s="652"/>
      <c r="Z8" s="652"/>
      <c r="AA8" s="652"/>
      <c r="AB8" s="652"/>
      <c r="AC8" s="652"/>
      <c r="AD8" s="652"/>
      <c r="AE8" s="652"/>
      <c r="AF8" s="652"/>
      <c r="AG8" s="652"/>
      <c r="AH8" s="652"/>
      <c r="AI8" s="652"/>
      <c r="AJ8" s="652"/>
      <c r="AK8" s="51">
        <f>COUNTIF(BB9:BB10,TRUE)</f>
        <v>0</v>
      </c>
      <c r="AL8" s="5">
        <v>1</v>
      </c>
      <c r="AM8" t="str">
        <f>B8</f>
        <v xml:space="preserve">2.四大重金屬(砷,鉛,鎘,汞):   </v>
      </c>
      <c r="AN8" t="b">
        <f>OR(BB9:BB10)</f>
        <v>0</v>
      </c>
      <c r="AO8" s="8" t="s">
        <v>50</v>
      </c>
      <c r="AP8" t="b">
        <f>TRUE</f>
        <v>1</v>
      </c>
      <c r="AQ8" s="45" t="b">
        <f t="shared" si="0"/>
        <v>0</v>
      </c>
      <c r="AR8" s="45" t="b">
        <f t="shared" si="1"/>
        <v>0</v>
      </c>
      <c r="AS8" s="3"/>
      <c r="AT8" s="11" t="str">
        <f t="shared" si="4"/>
        <v/>
      </c>
      <c r="AU8" s="8"/>
      <c r="AV8" s="8"/>
      <c r="AW8" s="39"/>
    </row>
    <row r="9" spans="2:54">
      <c r="B9" s="52"/>
      <c r="C9" s="667" t="s">
        <v>236</v>
      </c>
      <c r="D9" s="667"/>
      <c r="E9" s="667"/>
      <c r="F9" s="667"/>
      <c r="G9" s="667"/>
      <c r="H9" s="667"/>
      <c r="I9" s="667"/>
      <c r="J9" s="667"/>
      <c r="K9" s="667"/>
      <c r="L9" s="667"/>
      <c r="M9" s="667"/>
      <c r="N9" s="667"/>
      <c r="O9" s="667"/>
      <c r="P9" s="667"/>
      <c r="Q9" s="667"/>
      <c r="R9" s="667"/>
      <c r="S9" s="667"/>
      <c r="T9" s="667"/>
      <c r="U9" s="667"/>
      <c r="V9" s="667"/>
      <c r="W9" s="667"/>
      <c r="X9" s="667"/>
      <c r="Y9" s="667"/>
      <c r="Z9" s="667"/>
      <c r="AA9" s="667"/>
      <c r="AB9" s="667"/>
      <c r="AC9" s="667"/>
      <c r="AD9" s="667"/>
      <c r="AE9" s="667"/>
      <c r="AF9" s="667"/>
      <c r="AG9" s="667"/>
      <c r="AH9" s="667"/>
      <c r="AI9" s="667"/>
      <c r="AJ9" s="667"/>
      <c r="AK9" s="667"/>
      <c r="AL9">
        <v>2</v>
      </c>
      <c r="AM9" s="6" t="str">
        <f t="shared" ref="AM9:AM10" si="6">IF(BB9,C9,"")</f>
        <v/>
      </c>
      <c r="AN9" s="6" t="b">
        <f t="shared" ref="AN9:AN10" si="7">BB9</f>
        <v>0</v>
      </c>
      <c r="AO9" s="8" t="s">
        <v>51</v>
      </c>
      <c r="AP9" s="6" t="b">
        <f t="shared" ref="AP9:AP10" si="8">BB9</f>
        <v>0</v>
      </c>
      <c r="AQ9" s="45" t="b">
        <f t="shared" si="0"/>
        <v>0</v>
      </c>
      <c r="AR9" s="45" t="b">
        <f t="shared" si="1"/>
        <v>0</v>
      </c>
      <c r="AS9" s="3"/>
      <c r="AT9" s="11" t="str">
        <f t="shared" si="4"/>
        <v/>
      </c>
      <c r="AU9" s="8"/>
      <c r="AV9" s="8"/>
      <c r="AW9" s="39"/>
      <c r="BB9" s="11" t="b">
        <v>0</v>
      </c>
    </row>
    <row r="10" spans="2:54">
      <c r="B10" s="52"/>
      <c r="C10" s="667" t="s">
        <v>237</v>
      </c>
      <c r="D10" s="667"/>
      <c r="E10" s="667"/>
      <c r="F10" s="667"/>
      <c r="G10" s="667"/>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v>2</v>
      </c>
      <c r="AM10" s="6" t="str">
        <f t="shared" si="6"/>
        <v/>
      </c>
      <c r="AN10" s="6" t="b">
        <f t="shared" si="7"/>
        <v>0</v>
      </c>
      <c r="AO10" s="8" t="s">
        <v>31</v>
      </c>
      <c r="AP10" s="6" t="b">
        <f t="shared" si="8"/>
        <v>0</v>
      </c>
      <c r="AQ10" s="45" t="b">
        <f t="shared" si="0"/>
        <v>0</v>
      </c>
      <c r="AR10" s="45" t="b">
        <f t="shared" si="1"/>
        <v>0</v>
      </c>
      <c r="AS10" s="3"/>
      <c r="AT10" s="11" t="str">
        <f t="shared" si="4"/>
        <v/>
      </c>
      <c r="AU10" s="8"/>
      <c r="AV10" s="8"/>
      <c r="AW10" s="39"/>
      <c r="BB10" s="11" t="b">
        <v>0</v>
      </c>
    </row>
    <row r="11" spans="2:54">
      <c r="B11" s="652" t="s">
        <v>5</v>
      </c>
      <c r="C11" s="652"/>
      <c r="D11" s="652"/>
      <c r="E11" s="652"/>
      <c r="F11" s="652"/>
      <c r="G11" s="652"/>
      <c r="H11" s="652"/>
      <c r="I11" s="652"/>
      <c r="J11" s="652"/>
      <c r="K11" s="652"/>
      <c r="L11" s="652"/>
      <c r="M11" s="652"/>
      <c r="N11" s="652"/>
      <c r="O11" s="652"/>
      <c r="P11" s="652"/>
      <c r="Q11" s="652"/>
      <c r="R11" s="652"/>
      <c r="S11" s="652"/>
      <c r="T11" s="652"/>
      <c r="U11" s="652"/>
      <c r="V11" s="652"/>
      <c r="W11" s="652"/>
      <c r="X11" s="652"/>
      <c r="Y11" s="652"/>
      <c r="Z11" s="652"/>
      <c r="AA11" s="652"/>
      <c r="AB11" s="652"/>
      <c r="AC11" s="652"/>
      <c r="AD11" s="652"/>
      <c r="AE11" s="652"/>
      <c r="AF11" s="652"/>
      <c r="AG11" s="652"/>
      <c r="AH11" s="652"/>
      <c r="AI11" s="652"/>
      <c r="AJ11" s="652"/>
      <c r="AK11" s="51">
        <f>COUNTIF(BB12:BB13,TRUE)</f>
        <v>0</v>
      </c>
      <c r="AL11" s="5">
        <v>1</v>
      </c>
      <c r="AM11" t="str">
        <f>B11</f>
        <v xml:space="preserve">3.八大重金屬(砷,鉛,鎘,汞,鋇,鉻,鎳,銻):  </v>
      </c>
      <c r="AN11" t="b">
        <f>OR(BB12:BB13)</f>
        <v>0</v>
      </c>
      <c r="AO11" s="8" t="s">
        <v>52</v>
      </c>
      <c r="AP11" t="b">
        <f>TRUE</f>
        <v>1</v>
      </c>
      <c r="AQ11" s="45" t="b">
        <f t="shared" si="0"/>
        <v>0</v>
      </c>
      <c r="AR11" s="45" t="b">
        <f t="shared" si="1"/>
        <v>0</v>
      </c>
      <c r="AS11" s="3"/>
      <c r="AT11" s="11" t="str">
        <f t="shared" si="4"/>
        <v/>
      </c>
      <c r="AU11" s="8"/>
      <c r="AV11" s="8"/>
      <c r="AW11" s="39"/>
    </row>
    <row r="12" spans="2:54">
      <c r="B12" s="52"/>
      <c r="C12" s="667" t="s">
        <v>234</v>
      </c>
      <c r="D12" s="667"/>
      <c r="E12" s="667"/>
      <c r="F12" s="667"/>
      <c r="G12" s="667"/>
      <c r="H12" s="667"/>
      <c r="I12" s="667"/>
      <c r="J12" s="667"/>
      <c r="K12" s="667"/>
      <c r="L12" s="667"/>
      <c r="M12" s="667"/>
      <c r="N12" s="667"/>
      <c r="O12" s="667"/>
      <c r="P12" s="667"/>
      <c r="Q12" s="667"/>
      <c r="R12" s="667"/>
      <c r="S12" s="667"/>
      <c r="T12" s="667"/>
      <c r="U12" s="667"/>
      <c r="V12" s="667"/>
      <c r="W12" s="667"/>
      <c r="X12" s="667"/>
      <c r="Y12" s="667"/>
      <c r="Z12" s="667"/>
      <c r="AA12" s="667"/>
      <c r="AB12" s="667"/>
      <c r="AC12" s="667"/>
      <c r="AD12" s="667"/>
      <c r="AE12" s="667"/>
      <c r="AF12" s="667"/>
      <c r="AG12" s="667"/>
      <c r="AH12" s="667"/>
      <c r="AI12" s="667"/>
      <c r="AJ12" s="667"/>
      <c r="AK12" s="667"/>
      <c r="AL12">
        <v>2</v>
      </c>
      <c r="AM12" s="6" t="str">
        <f t="shared" ref="AM12:AM13" si="9">IF(BB12,C12,"")</f>
        <v/>
      </c>
      <c r="AN12" s="6" t="b">
        <f t="shared" ref="AN12:AN13" si="10">BB12</f>
        <v>0</v>
      </c>
      <c r="AO12" s="8" t="s">
        <v>53</v>
      </c>
      <c r="AP12" s="6" t="b">
        <f t="shared" ref="AP12:AP13" si="11">BB12</f>
        <v>0</v>
      </c>
      <c r="AQ12" s="45" t="b">
        <f t="shared" si="0"/>
        <v>0</v>
      </c>
      <c r="AR12" s="45" t="b">
        <f t="shared" si="1"/>
        <v>0</v>
      </c>
      <c r="AS12" s="3"/>
      <c r="AT12" s="11" t="str">
        <f t="shared" si="4"/>
        <v/>
      </c>
      <c r="AU12" s="8"/>
      <c r="AV12" s="8"/>
      <c r="AW12" s="39"/>
      <c r="BB12" s="11" t="b">
        <v>0</v>
      </c>
    </row>
    <row r="13" spans="2:54">
      <c r="B13" s="52"/>
      <c r="C13" s="667" t="s">
        <v>235</v>
      </c>
      <c r="D13" s="667"/>
      <c r="E13" s="667"/>
      <c r="F13" s="667"/>
      <c r="G13" s="667"/>
      <c r="H13" s="667"/>
      <c r="I13" s="667"/>
      <c r="J13" s="667"/>
      <c r="K13" s="667"/>
      <c r="L13" s="667"/>
      <c r="M13" s="667"/>
      <c r="N13" s="667"/>
      <c r="O13" s="667"/>
      <c r="P13" s="667"/>
      <c r="Q13" s="667"/>
      <c r="R13" s="667"/>
      <c r="S13" s="667"/>
      <c r="T13" s="667"/>
      <c r="U13" s="667"/>
      <c r="V13" s="667"/>
      <c r="W13" s="667"/>
      <c r="X13" s="667"/>
      <c r="Y13" s="667"/>
      <c r="Z13" s="667"/>
      <c r="AA13" s="667"/>
      <c r="AB13" s="667"/>
      <c r="AC13" s="667"/>
      <c r="AD13" s="667"/>
      <c r="AE13" s="667"/>
      <c r="AF13" s="667"/>
      <c r="AG13" s="667"/>
      <c r="AH13" s="667"/>
      <c r="AI13" s="667"/>
      <c r="AJ13" s="667"/>
      <c r="AK13" s="667"/>
      <c r="AL13">
        <v>2</v>
      </c>
      <c r="AM13" s="6" t="str">
        <f t="shared" si="9"/>
        <v/>
      </c>
      <c r="AN13" s="6" t="b">
        <f t="shared" si="10"/>
        <v>0</v>
      </c>
      <c r="AO13" s="8" t="s">
        <v>34</v>
      </c>
      <c r="AP13" s="6" t="b">
        <f t="shared" si="11"/>
        <v>0</v>
      </c>
      <c r="AQ13" s="45" t="b">
        <f t="shared" si="0"/>
        <v>0</v>
      </c>
      <c r="AR13" s="45" t="b">
        <f t="shared" si="1"/>
        <v>0</v>
      </c>
      <c r="AS13" s="3"/>
      <c r="AT13" s="11" t="str">
        <f t="shared" si="4"/>
        <v/>
      </c>
      <c r="AU13" s="8"/>
      <c r="AV13" s="8"/>
      <c r="AW13" s="39"/>
      <c r="BB13" s="11" t="b">
        <v>0</v>
      </c>
    </row>
    <row r="14" spans="2:54">
      <c r="B14" s="652" t="s">
        <v>6</v>
      </c>
      <c r="C14" s="652"/>
      <c r="D14" s="652"/>
      <c r="E14" s="652"/>
      <c r="F14" s="652"/>
      <c r="G14" s="652"/>
      <c r="H14" s="652"/>
      <c r="I14" s="652"/>
      <c r="J14" s="652"/>
      <c r="K14" s="652"/>
      <c r="L14" s="652"/>
      <c r="M14" s="652"/>
      <c r="N14" s="652"/>
      <c r="O14" s="652"/>
      <c r="P14" s="652"/>
      <c r="Q14" s="652"/>
      <c r="R14" s="652"/>
      <c r="S14" s="652"/>
      <c r="T14" s="652"/>
      <c r="U14" s="652"/>
      <c r="V14" s="652"/>
      <c r="W14" s="652"/>
      <c r="X14" s="652"/>
      <c r="Y14" s="652"/>
      <c r="Z14" s="652"/>
      <c r="AA14" s="652"/>
      <c r="AB14" s="652"/>
      <c r="AC14" s="652"/>
      <c r="AD14" s="652"/>
      <c r="AE14" s="652"/>
      <c r="AF14" s="652"/>
      <c r="AG14" s="652"/>
      <c r="AH14" s="652"/>
      <c r="AI14" s="652"/>
      <c r="AJ14" s="652"/>
      <c r="AK14" s="51">
        <f>COUNTIF(BB15:BB21,TRUE)</f>
        <v>0</v>
      </c>
      <c r="AL14" s="5">
        <v>1</v>
      </c>
      <c r="AM14" t="str">
        <f>B14</f>
        <v xml:space="preserve">4. 一般微生物測試: </v>
      </c>
      <c r="AN14" t="b">
        <f>OR(BB15:BB21)</f>
        <v>0</v>
      </c>
      <c r="AO14" s="8" t="s">
        <v>54</v>
      </c>
      <c r="AP14" t="b">
        <f>TRUE</f>
        <v>1</v>
      </c>
      <c r="AQ14" s="45" t="b">
        <f t="shared" si="0"/>
        <v>0</v>
      </c>
      <c r="AR14" s="45" t="b">
        <f t="shared" si="1"/>
        <v>0</v>
      </c>
      <c r="AS14" s="3"/>
      <c r="AT14" s="11" t="str">
        <f t="shared" si="4"/>
        <v/>
      </c>
      <c r="AU14" s="8"/>
      <c r="AV14" s="8"/>
      <c r="AW14" s="39"/>
    </row>
    <row r="15" spans="2:54">
      <c r="B15" s="52"/>
      <c r="C15" s="667" t="s">
        <v>227</v>
      </c>
      <c r="D15" s="667"/>
      <c r="E15" s="667"/>
      <c r="F15" s="667"/>
      <c r="G15" s="667"/>
      <c r="H15" s="667"/>
      <c r="I15" s="667"/>
      <c r="J15" s="667"/>
      <c r="K15" s="667"/>
      <c r="L15" s="667"/>
      <c r="M15" s="667"/>
      <c r="N15" s="667"/>
      <c r="O15" s="667"/>
      <c r="P15" s="667"/>
      <c r="Q15" s="667"/>
      <c r="R15" s="667"/>
      <c r="S15" s="667"/>
      <c r="T15" s="667"/>
      <c r="U15" s="667"/>
      <c r="V15" s="667"/>
      <c r="W15" s="667"/>
      <c r="X15" s="667"/>
      <c r="Y15" s="667"/>
      <c r="Z15" s="667"/>
      <c r="AA15" s="667"/>
      <c r="AB15" s="667"/>
      <c r="AC15" s="667"/>
      <c r="AD15" s="667"/>
      <c r="AE15" s="667"/>
      <c r="AF15" s="667"/>
      <c r="AG15" s="667"/>
      <c r="AH15" s="667"/>
      <c r="AI15" s="667"/>
      <c r="AJ15" s="667"/>
      <c r="AK15" s="667"/>
      <c r="AL15">
        <v>2</v>
      </c>
      <c r="AM15" s="6" t="str">
        <f t="shared" ref="AM15:AM21" si="12">IF(BB15,C15,"")</f>
        <v/>
      </c>
      <c r="AN15" s="6" t="b">
        <f t="shared" ref="AN15:AN21" si="13">BB15</f>
        <v>0</v>
      </c>
      <c r="AO15" s="8" t="s">
        <v>55</v>
      </c>
      <c r="AP15" s="6" t="b">
        <f>BB15</f>
        <v>0</v>
      </c>
      <c r="AQ15" s="45" t="b">
        <f t="shared" si="0"/>
        <v>0</v>
      </c>
      <c r="AR15" s="45" t="b">
        <f t="shared" si="1"/>
        <v>0</v>
      </c>
      <c r="AS15" s="3"/>
      <c r="AT15" s="11" t="str">
        <f t="shared" si="4"/>
        <v/>
      </c>
      <c r="AU15" s="8"/>
      <c r="AV15" s="8"/>
      <c r="AW15" s="39"/>
      <c r="BB15" s="11" t="b">
        <v>0</v>
      </c>
    </row>
    <row r="16" spans="2:54">
      <c r="B16" s="52"/>
      <c r="C16" s="667" t="s">
        <v>228</v>
      </c>
      <c r="D16" s="667"/>
      <c r="E16" s="667"/>
      <c r="F16" s="667"/>
      <c r="G16" s="667"/>
      <c r="H16" s="667"/>
      <c r="I16" s="667"/>
      <c r="J16" s="667"/>
      <c r="K16" s="667"/>
      <c r="L16" s="667"/>
      <c r="M16" s="667"/>
      <c r="N16" s="667"/>
      <c r="O16" s="667"/>
      <c r="P16" s="667"/>
      <c r="Q16" s="667"/>
      <c r="R16" s="667"/>
      <c r="S16" s="667"/>
      <c r="T16" s="667"/>
      <c r="U16" s="667"/>
      <c r="V16" s="667"/>
      <c r="W16" s="667"/>
      <c r="X16" s="667"/>
      <c r="Y16" s="667"/>
      <c r="Z16" s="667"/>
      <c r="AA16" s="667"/>
      <c r="AB16" s="667"/>
      <c r="AC16" s="667"/>
      <c r="AD16" s="667"/>
      <c r="AE16" s="667"/>
      <c r="AF16" s="667"/>
      <c r="AG16" s="667"/>
      <c r="AH16" s="667"/>
      <c r="AI16" s="667"/>
      <c r="AJ16" s="667"/>
      <c r="AK16" s="667"/>
      <c r="AL16">
        <v>2</v>
      </c>
      <c r="AM16" s="6" t="str">
        <f t="shared" si="12"/>
        <v/>
      </c>
      <c r="AN16" s="6" t="b">
        <f t="shared" si="13"/>
        <v>0</v>
      </c>
      <c r="AO16" s="8" t="s">
        <v>37</v>
      </c>
      <c r="AP16" s="6" t="b">
        <f t="shared" ref="AP16:AP21" si="14">BB16</f>
        <v>0</v>
      </c>
      <c r="AQ16" s="45" t="b">
        <f t="shared" si="0"/>
        <v>0</v>
      </c>
      <c r="AR16" s="45" t="b">
        <f t="shared" si="1"/>
        <v>0</v>
      </c>
      <c r="AS16" s="3"/>
      <c r="AT16" s="11" t="str">
        <f t="shared" si="4"/>
        <v/>
      </c>
      <c r="AU16" s="8"/>
      <c r="AV16" s="8"/>
      <c r="AW16" s="39"/>
      <c r="BB16" s="11" t="b">
        <v>0</v>
      </c>
    </row>
    <row r="17" spans="2:54">
      <c r="B17" s="52"/>
      <c r="C17" s="667" t="s">
        <v>229</v>
      </c>
      <c r="D17" s="667"/>
      <c r="E17" s="667"/>
      <c r="F17" s="667"/>
      <c r="G17" s="667"/>
      <c r="H17" s="667"/>
      <c r="I17" s="667"/>
      <c r="J17" s="667"/>
      <c r="K17" s="667"/>
      <c r="L17" s="667"/>
      <c r="M17" s="667"/>
      <c r="N17" s="667"/>
      <c r="O17" s="667"/>
      <c r="P17" s="667"/>
      <c r="Q17" s="667"/>
      <c r="R17" s="667"/>
      <c r="S17" s="667"/>
      <c r="T17" s="667"/>
      <c r="U17" s="667"/>
      <c r="V17" s="667"/>
      <c r="W17" s="667"/>
      <c r="X17" s="667"/>
      <c r="Y17" s="667"/>
      <c r="Z17" s="667"/>
      <c r="AA17" s="667"/>
      <c r="AB17" s="667"/>
      <c r="AC17" s="667"/>
      <c r="AD17" s="667"/>
      <c r="AE17" s="667"/>
      <c r="AF17" s="667"/>
      <c r="AG17" s="667"/>
      <c r="AH17" s="667"/>
      <c r="AI17" s="667"/>
      <c r="AJ17" s="667"/>
      <c r="AK17" s="667"/>
      <c r="AL17">
        <v>2</v>
      </c>
      <c r="AM17" s="6" t="str">
        <f t="shared" si="12"/>
        <v/>
      </c>
      <c r="AN17" s="6" t="b">
        <f t="shared" si="13"/>
        <v>0</v>
      </c>
      <c r="AO17" s="8" t="s">
        <v>38</v>
      </c>
      <c r="AP17" s="6" t="b">
        <f t="shared" si="14"/>
        <v>0</v>
      </c>
      <c r="AQ17" s="45" t="b">
        <f t="shared" si="0"/>
        <v>0</v>
      </c>
      <c r="AR17" s="45" t="b">
        <f t="shared" si="1"/>
        <v>0</v>
      </c>
      <c r="AS17" s="3"/>
      <c r="AT17" s="11" t="str">
        <f t="shared" si="4"/>
        <v/>
      </c>
      <c r="AU17" s="8"/>
      <c r="AV17" s="8"/>
      <c r="AW17" s="39"/>
      <c r="BB17" s="11" t="b">
        <v>0</v>
      </c>
    </row>
    <row r="18" spans="2:54">
      <c r="B18" s="52"/>
      <c r="C18" s="667" t="s">
        <v>230</v>
      </c>
      <c r="D18" s="667"/>
      <c r="E18" s="667"/>
      <c r="F18" s="667"/>
      <c r="G18" s="667"/>
      <c r="H18" s="667"/>
      <c r="I18" s="667"/>
      <c r="J18" s="667"/>
      <c r="K18" s="667"/>
      <c r="L18" s="667"/>
      <c r="M18" s="667"/>
      <c r="N18" s="667"/>
      <c r="O18" s="667"/>
      <c r="P18" s="667"/>
      <c r="Q18" s="667"/>
      <c r="R18" s="667"/>
      <c r="S18" s="667"/>
      <c r="T18" s="667"/>
      <c r="U18" s="667"/>
      <c r="V18" s="667"/>
      <c r="W18" s="667"/>
      <c r="X18" s="667"/>
      <c r="Y18" s="667"/>
      <c r="Z18" s="667"/>
      <c r="AA18" s="667"/>
      <c r="AB18" s="667"/>
      <c r="AC18" s="667"/>
      <c r="AD18" s="667"/>
      <c r="AE18" s="667"/>
      <c r="AF18" s="667"/>
      <c r="AG18" s="667"/>
      <c r="AH18" s="667"/>
      <c r="AI18" s="667"/>
      <c r="AJ18" s="667"/>
      <c r="AK18" s="667"/>
      <c r="AL18">
        <v>2</v>
      </c>
      <c r="AM18" s="6" t="str">
        <f t="shared" si="12"/>
        <v/>
      </c>
      <c r="AN18" s="6" t="b">
        <f t="shared" si="13"/>
        <v>0</v>
      </c>
      <c r="AO18" s="8" t="s">
        <v>39</v>
      </c>
      <c r="AP18" s="6" t="b">
        <f t="shared" si="14"/>
        <v>0</v>
      </c>
      <c r="AQ18" s="45" t="b">
        <f t="shared" si="0"/>
        <v>0</v>
      </c>
      <c r="AR18" s="45" t="b">
        <f t="shared" si="1"/>
        <v>0</v>
      </c>
      <c r="AS18" s="3"/>
      <c r="AT18" s="11" t="str">
        <f t="shared" si="4"/>
        <v/>
      </c>
      <c r="AU18" s="8"/>
      <c r="AV18" s="8"/>
      <c r="AW18" s="39"/>
      <c r="BB18" s="11" t="b">
        <v>0</v>
      </c>
    </row>
    <row r="19" spans="2:54">
      <c r="B19" s="52"/>
      <c r="C19" s="667" t="s">
        <v>231</v>
      </c>
      <c r="D19" s="667"/>
      <c r="E19" s="667"/>
      <c r="F19" s="667"/>
      <c r="G19" s="667"/>
      <c r="H19" s="667"/>
      <c r="I19" s="667"/>
      <c r="J19" s="667"/>
      <c r="K19" s="667"/>
      <c r="L19" s="667"/>
      <c r="M19" s="667"/>
      <c r="N19" s="667"/>
      <c r="O19" s="667"/>
      <c r="P19" s="667"/>
      <c r="Q19" s="667"/>
      <c r="R19" s="667"/>
      <c r="S19" s="667"/>
      <c r="T19" s="667"/>
      <c r="U19" s="667"/>
      <c r="V19" s="667"/>
      <c r="W19" s="667"/>
      <c r="X19" s="667"/>
      <c r="Y19" s="667"/>
      <c r="Z19" s="667"/>
      <c r="AA19" s="667"/>
      <c r="AB19" s="667"/>
      <c r="AC19" s="667"/>
      <c r="AD19" s="667"/>
      <c r="AE19" s="667"/>
      <c r="AF19" s="667"/>
      <c r="AG19" s="667"/>
      <c r="AH19" s="667"/>
      <c r="AI19" s="667"/>
      <c r="AJ19" s="667"/>
      <c r="AK19" s="667"/>
      <c r="AL19">
        <v>2</v>
      </c>
      <c r="AM19" s="6" t="str">
        <f t="shared" si="12"/>
        <v/>
      </c>
      <c r="AN19" s="6" t="b">
        <f t="shared" si="13"/>
        <v>0</v>
      </c>
      <c r="AO19" s="8" t="s">
        <v>40</v>
      </c>
      <c r="AP19" s="6" t="b">
        <f t="shared" si="14"/>
        <v>0</v>
      </c>
      <c r="AQ19" s="45" t="b">
        <f t="shared" si="0"/>
        <v>0</v>
      </c>
      <c r="AR19" s="45" t="b">
        <f t="shared" si="1"/>
        <v>0</v>
      </c>
      <c r="AS19" s="3"/>
      <c r="AT19" s="11" t="str">
        <f t="shared" si="4"/>
        <v/>
      </c>
      <c r="AU19" s="8"/>
      <c r="AV19" s="8"/>
      <c r="AW19" s="39"/>
      <c r="BB19" s="11" t="b">
        <v>0</v>
      </c>
    </row>
    <row r="20" spans="2:54">
      <c r="B20" s="52"/>
      <c r="C20" s="667" t="s">
        <v>232</v>
      </c>
      <c r="D20" s="667"/>
      <c r="E20" s="667"/>
      <c r="F20" s="667"/>
      <c r="G20" s="667"/>
      <c r="H20" s="667"/>
      <c r="I20" s="667"/>
      <c r="J20" s="667"/>
      <c r="K20" s="667"/>
      <c r="L20" s="667"/>
      <c r="M20" s="667"/>
      <c r="N20" s="667"/>
      <c r="O20" s="667"/>
      <c r="P20" s="667"/>
      <c r="Q20" s="667"/>
      <c r="R20" s="667"/>
      <c r="S20" s="667"/>
      <c r="T20" s="667"/>
      <c r="U20" s="667"/>
      <c r="V20" s="667"/>
      <c r="W20" s="667"/>
      <c r="X20" s="667"/>
      <c r="Y20" s="667"/>
      <c r="Z20" s="667"/>
      <c r="AA20" s="667"/>
      <c r="AB20" s="667"/>
      <c r="AC20" s="667"/>
      <c r="AD20" s="667"/>
      <c r="AE20" s="667"/>
      <c r="AF20" s="667"/>
      <c r="AG20" s="667"/>
      <c r="AH20" s="667"/>
      <c r="AI20" s="667"/>
      <c r="AJ20" s="667"/>
      <c r="AK20" s="667"/>
      <c r="AL20">
        <v>2</v>
      </c>
      <c r="AM20" s="6" t="str">
        <f t="shared" si="12"/>
        <v/>
      </c>
      <c r="AN20" s="6" t="b">
        <f t="shared" si="13"/>
        <v>0</v>
      </c>
      <c r="AO20" s="8" t="s">
        <v>41</v>
      </c>
      <c r="AP20" s="6" t="b">
        <f t="shared" si="14"/>
        <v>0</v>
      </c>
      <c r="AQ20" s="45" t="b">
        <f t="shared" si="0"/>
        <v>0</v>
      </c>
      <c r="AR20" s="45" t="b">
        <f t="shared" si="1"/>
        <v>0</v>
      </c>
      <c r="AS20" s="3"/>
      <c r="AT20" s="11" t="str">
        <f t="shared" si="4"/>
        <v/>
      </c>
      <c r="AU20" s="8"/>
      <c r="AV20" s="8"/>
      <c r="AW20" s="39"/>
      <c r="BB20" s="11" t="b">
        <v>0</v>
      </c>
    </row>
    <row r="21" spans="2:54">
      <c r="B21" s="52"/>
      <c r="C21" s="667" t="s">
        <v>233</v>
      </c>
      <c r="D21" s="667"/>
      <c r="E21" s="667"/>
      <c r="F21" s="667"/>
      <c r="G21" s="667"/>
      <c r="H21" s="667"/>
      <c r="I21" s="667"/>
      <c r="J21" s="667"/>
      <c r="K21" s="667"/>
      <c r="L21" s="667"/>
      <c r="M21" s="667"/>
      <c r="N21" s="667"/>
      <c r="O21" s="667"/>
      <c r="P21" s="667"/>
      <c r="Q21" s="667"/>
      <c r="R21" s="667"/>
      <c r="S21" s="667"/>
      <c r="T21" s="667"/>
      <c r="U21" s="667"/>
      <c r="V21" s="667"/>
      <c r="W21" s="667"/>
      <c r="X21" s="667"/>
      <c r="Y21" s="667"/>
      <c r="Z21" s="667"/>
      <c r="AA21" s="667"/>
      <c r="AB21" s="667"/>
      <c r="AC21" s="667"/>
      <c r="AD21" s="667"/>
      <c r="AE21" s="667"/>
      <c r="AF21" s="667"/>
      <c r="AG21" s="667"/>
      <c r="AH21" s="667"/>
      <c r="AI21" s="667"/>
      <c r="AJ21" s="667"/>
      <c r="AK21" s="667"/>
      <c r="AL21">
        <v>2</v>
      </c>
      <c r="AM21" s="6" t="str">
        <f t="shared" si="12"/>
        <v/>
      </c>
      <c r="AN21" s="6" t="b">
        <f t="shared" si="13"/>
        <v>0</v>
      </c>
      <c r="AO21" s="8" t="s">
        <v>42</v>
      </c>
      <c r="AP21" s="6" t="b">
        <f t="shared" si="14"/>
        <v>0</v>
      </c>
      <c r="AQ21" s="45" t="b">
        <f t="shared" si="0"/>
        <v>0</v>
      </c>
      <c r="AR21" s="45" t="b">
        <f t="shared" si="1"/>
        <v>0</v>
      </c>
      <c r="AS21" s="3"/>
      <c r="AT21" s="11" t="str">
        <f t="shared" si="4"/>
        <v/>
      </c>
      <c r="AU21" s="8"/>
      <c r="AV21" s="8"/>
      <c r="AW21" s="39"/>
      <c r="BB21" s="11" t="b">
        <v>0</v>
      </c>
    </row>
    <row r="22" spans="2:54">
      <c r="B22" s="652" t="s">
        <v>7</v>
      </c>
      <c r="C22" s="652"/>
      <c r="D22" s="652"/>
      <c r="E22" s="652"/>
      <c r="F22" s="652"/>
      <c r="G22" s="652"/>
      <c r="H22" s="652"/>
      <c r="I22" s="652"/>
      <c r="J22" s="652"/>
      <c r="K22" s="652"/>
      <c r="L22" s="652"/>
      <c r="M22" s="652"/>
      <c r="N22" s="652"/>
      <c r="O22" s="652"/>
      <c r="P22" s="652"/>
      <c r="Q22" s="652"/>
      <c r="R22" s="652"/>
      <c r="S22" s="652"/>
      <c r="T22" s="652"/>
      <c r="U22" s="652"/>
      <c r="V22" s="652"/>
      <c r="W22" s="652"/>
      <c r="X22" s="652"/>
      <c r="Y22" s="652"/>
      <c r="Z22" s="652"/>
      <c r="AA22" s="652"/>
      <c r="AB22" s="652"/>
      <c r="AC22" s="652"/>
      <c r="AD22" s="652"/>
      <c r="AE22" s="652"/>
      <c r="AF22" s="652"/>
      <c r="AG22" s="652"/>
      <c r="AH22" s="652"/>
      <c r="AI22" s="652"/>
      <c r="AJ22" s="652"/>
      <c r="AK22" s="51">
        <f>COUNTIF(BB23:BB25,TRUE)</f>
        <v>0</v>
      </c>
      <c r="AL22" s="5">
        <v>1</v>
      </c>
      <c r="AM22" t="str">
        <f>B22</f>
        <v>5.防腐劑類:</v>
      </c>
      <c r="AN22" t="b">
        <f>OR(BB23:BB25)</f>
        <v>0</v>
      </c>
      <c r="AO22" s="8" t="s">
        <v>56</v>
      </c>
      <c r="AP22" t="b">
        <f>TRUE</f>
        <v>1</v>
      </c>
      <c r="AQ22" s="45" t="b">
        <f t="shared" si="0"/>
        <v>0</v>
      </c>
      <c r="AR22" s="45" t="b">
        <f t="shared" si="1"/>
        <v>0</v>
      </c>
      <c r="AS22" s="3"/>
      <c r="AT22" s="11" t="str">
        <f t="shared" si="4"/>
        <v/>
      </c>
      <c r="AU22" s="8"/>
      <c r="AV22" s="8"/>
      <c r="AW22" s="39"/>
    </row>
    <row r="23" spans="2:54">
      <c r="B23" s="52"/>
      <c r="C23" s="667" t="s">
        <v>224</v>
      </c>
      <c r="D23" s="667"/>
      <c r="E23" s="667"/>
      <c r="F23" s="667"/>
      <c r="G23" s="667"/>
      <c r="H23" s="667"/>
      <c r="I23" s="667"/>
      <c r="J23" s="667"/>
      <c r="K23" s="667"/>
      <c r="L23" s="667"/>
      <c r="M23" s="667"/>
      <c r="N23" s="667"/>
      <c r="O23" s="667"/>
      <c r="P23" s="667"/>
      <c r="Q23" s="667"/>
      <c r="R23" s="667"/>
      <c r="S23" s="667"/>
      <c r="T23" s="667"/>
      <c r="U23" s="667"/>
      <c r="V23" s="667"/>
      <c r="W23" s="667"/>
      <c r="X23" s="667"/>
      <c r="Y23" s="667"/>
      <c r="Z23" s="667"/>
      <c r="AA23" s="667"/>
      <c r="AB23" s="667"/>
      <c r="AC23" s="667"/>
      <c r="AD23" s="667"/>
      <c r="AE23" s="667"/>
      <c r="AF23" s="667"/>
      <c r="AG23" s="667"/>
      <c r="AH23" s="667"/>
      <c r="AI23" s="667"/>
      <c r="AJ23" s="667"/>
      <c r="AK23" s="667"/>
      <c r="AL23">
        <v>2</v>
      </c>
      <c r="AM23" s="6" t="str">
        <f t="shared" ref="AM23:AM25" si="15">IF(BB23,C23,"")</f>
        <v/>
      </c>
      <c r="AN23" s="6" t="b">
        <f t="shared" ref="AN23:AN25" si="16">BB23</f>
        <v>0</v>
      </c>
      <c r="AO23" s="8" t="s">
        <v>57</v>
      </c>
      <c r="AP23" s="6" t="b">
        <f t="shared" ref="AP23:AP25" si="17">BB23</f>
        <v>0</v>
      </c>
      <c r="AQ23" s="45" t="b">
        <f t="shared" si="0"/>
        <v>0</v>
      </c>
      <c r="AR23" s="45" t="b">
        <f t="shared" si="1"/>
        <v>0</v>
      </c>
      <c r="AS23" s="3"/>
      <c r="AT23" s="11" t="str">
        <f t="shared" si="4"/>
        <v/>
      </c>
      <c r="AU23" s="8"/>
      <c r="AV23" s="8"/>
      <c r="AW23" s="39"/>
      <c r="BB23" s="11" t="b">
        <v>0</v>
      </c>
    </row>
    <row r="24" spans="2:54">
      <c r="B24" s="52"/>
      <c r="C24" s="667" t="s">
        <v>225</v>
      </c>
      <c r="D24" s="667"/>
      <c r="E24" s="667"/>
      <c r="F24" s="667"/>
      <c r="G24" s="667"/>
      <c r="H24" s="667"/>
      <c r="I24" s="667"/>
      <c r="J24" s="667"/>
      <c r="K24" s="667"/>
      <c r="L24" s="667"/>
      <c r="M24" s="667"/>
      <c r="N24" s="667"/>
      <c r="O24" s="667"/>
      <c r="P24" s="667"/>
      <c r="Q24" s="667"/>
      <c r="R24" s="667"/>
      <c r="S24" s="667"/>
      <c r="T24" s="667"/>
      <c r="U24" s="667"/>
      <c r="V24" s="667"/>
      <c r="W24" s="667"/>
      <c r="X24" s="667"/>
      <c r="Y24" s="667"/>
      <c r="Z24" s="667"/>
      <c r="AA24" s="667"/>
      <c r="AB24" s="667"/>
      <c r="AC24" s="667"/>
      <c r="AD24" s="667"/>
      <c r="AE24" s="667"/>
      <c r="AF24" s="667"/>
      <c r="AG24" s="667"/>
      <c r="AH24" s="667"/>
      <c r="AI24" s="667"/>
      <c r="AJ24" s="667"/>
      <c r="AK24" s="667"/>
      <c r="AL24">
        <v>2</v>
      </c>
      <c r="AM24" s="6" t="str">
        <f t="shared" si="15"/>
        <v/>
      </c>
      <c r="AN24" s="6" t="b">
        <f t="shared" si="16"/>
        <v>0</v>
      </c>
      <c r="AO24" s="8" t="s">
        <v>45</v>
      </c>
      <c r="AP24" s="6" t="b">
        <f t="shared" si="17"/>
        <v>0</v>
      </c>
      <c r="AQ24" s="45" t="b">
        <f t="shared" si="0"/>
        <v>0</v>
      </c>
      <c r="AR24" s="45" t="b">
        <f t="shared" si="1"/>
        <v>0</v>
      </c>
      <c r="AS24" s="3"/>
      <c r="AT24" s="11" t="str">
        <f t="shared" si="4"/>
        <v/>
      </c>
      <c r="AU24" s="8"/>
      <c r="AV24" s="8"/>
      <c r="AW24" s="39"/>
      <c r="BB24" s="11" t="b">
        <v>0</v>
      </c>
    </row>
    <row r="25" spans="2:54">
      <c r="B25" s="52"/>
      <c r="C25" s="667" t="s">
        <v>226</v>
      </c>
      <c r="D25" s="667"/>
      <c r="E25" s="667"/>
      <c r="F25" s="667"/>
      <c r="G25" s="667"/>
      <c r="H25" s="667"/>
      <c r="I25" s="667"/>
      <c r="J25" s="667"/>
      <c r="K25" s="667"/>
      <c r="L25" s="667"/>
      <c r="M25" s="667"/>
      <c r="N25" s="667"/>
      <c r="O25" s="667"/>
      <c r="P25" s="667"/>
      <c r="Q25" s="667"/>
      <c r="R25" s="667"/>
      <c r="S25" s="667"/>
      <c r="T25" s="667"/>
      <c r="U25" s="667"/>
      <c r="V25" s="667"/>
      <c r="W25" s="667"/>
      <c r="X25" s="667"/>
      <c r="Y25" s="667"/>
      <c r="Z25" s="667"/>
      <c r="AA25" s="667"/>
      <c r="AB25" s="667"/>
      <c r="AC25" s="667"/>
      <c r="AD25" s="667"/>
      <c r="AE25" s="667"/>
      <c r="AF25" s="667"/>
      <c r="AG25" s="667"/>
      <c r="AH25" s="667"/>
      <c r="AI25" s="667"/>
      <c r="AJ25" s="667"/>
      <c r="AK25" s="667"/>
      <c r="AL25">
        <v>2</v>
      </c>
      <c r="AM25" s="6" t="str">
        <f t="shared" si="15"/>
        <v/>
      </c>
      <c r="AN25" s="6" t="b">
        <f t="shared" si="16"/>
        <v>0</v>
      </c>
      <c r="AO25" s="8" t="s">
        <v>58</v>
      </c>
      <c r="AP25" s="6" t="b">
        <f t="shared" si="17"/>
        <v>0</v>
      </c>
      <c r="AQ25" s="45" t="b">
        <f t="shared" si="0"/>
        <v>0</v>
      </c>
      <c r="AR25" s="45" t="b">
        <f t="shared" si="1"/>
        <v>0</v>
      </c>
      <c r="AS25" s="3"/>
      <c r="AT25" s="11" t="str">
        <f t="shared" si="4"/>
        <v/>
      </c>
      <c r="AU25" s="8"/>
      <c r="AV25" s="8"/>
      <c r="AW25" s="39"/>
      <c r="BB25" s="11" t="b">
        <v>0</v>
      </c>
    </row>
    <row r="26" spans="2:54">
      <c r="B26" s="652" t="s">
        <v>119</v>
      </c>
      <c r="C26" s="652"/>
      <c r="D26" s="652"/>
      <c r="E26" s="652"/>
      <c r="F26" s="652"/>
      <c r="G26" s="652"/>
      <c r="H26" s="652"/>
      <c r="I26" s="652"/>
      <c r="J26" s="652"/>
      <c r="K26" s="652"/>
      <c r="L26" s="652"/>
      <c r="M26" s="652"/>
      <c r="N26" s="652"/>
      <c r="O26" s="652"/>
      <c r="P26" s="652"/>
      <c r="Q26" s="652"/>
      <c r="R26" s="652"/>
      <c r="S26" s="652"/>
      <c r="T26" s="652"/>
      <c r="U26" s="652"/>
      <c r="V26" s="652"/>
      <c r="W26" s="652"/>
      <c r="X26" s="652"/>
      <c r="Y26" s="652"/>
      <c r="Z26" s="652"/>
      <c r="AA26" s="652"/>
      <c r="AB26" s="652"/>
      <c r="AC26" s="652"/>
      <c r="AD26" s="652"/>
      <c r="AE26" s="652"/>
      <c r="AF26" s="652"/>
      <c r="AG26" s="652"/>
      <c r="AH26" s="652"/>
      <c r="AI26" s="652"/>
      <c r="AJ26" s="652"/>
      <c r="AK26" s="51">
        <f>COUNTIF(BB27,TRUE)</f>
        <v>0</v>
      </c>
      <c r="AL26" s="5">
        <v>1</v>
      </c>
      <c r="AM26" t="str">
        <f>B26</f>
        <v>6.其他:(未在表列測項請自行填寫)</v>
      </c>
      <c r="AN26" t="b">
        <f>OR(BB27)</f>
        <v>0</v>
      </c>
      <c r="AO26" s="8" t="s">
        <v>59</v>
      </c>
      <c r="AP26" t="b">
        <f>TRUE</f>
        <v>1</v>
      </c>
      <c r="AQ26" s="45" t="b">
        <f t="shared" si="0"/>
        <v>0</v>
      </c>
      <c r="AR26" s="45" t="b">
        <f t="shared" si="1"/>
        <v>0</v>
      </c>
      <c r="AS26" s="3"/>
      <c r="AT26" s="11" t="str">
        <f t="shared" si="4"/>
        <v/>
      </c>
      <c r="AU26" s="8"/>
      <c r="AV26" s="8"/>
      <c r="AW26" s="39"/>
    </row>
    <row r="27" spans="2:54">
      <c r="B27" s="52"/>
      <c r="C27" s="661"/>
      <c r="D27" s="661"/>
      <c r="E27" s="661"/>
      <c r="F27" s="661"/>
      <c r="G27" s="661"/>
      <c r="H27" s="661"/>
      <c r="I27" s="661"/>
      <c r="J27" s="661"/>
      <c r="K27" s="661"/>
      <c r="L27" s="661"/>
      <c r="M27" s="661"/>
      <c r="N27" s="661"/>
      <c r="O27" s="661"/>
      <c r="P27" s="661"/>
      <c r="Q27" s="661"/>
      <c r="R27" s="661"/>
      <c r="S27" s="661"/>
      <c r="T27" s="661"/>
      <c r="U27" s="661"/>
      <c r="V27" s="661"/>
      <c r="W27" s="661"/>
      <c r="X27" s="661"/>
      <c r="Y27" s="661"/>
      <c r="Z27" s="661"/>
      <c r="AA27" s="661"/>
      <c r="AB27" s="661"/>
      <c r="AC27" s="661"/>
      <c r="AD27" s="661"/>
      <c r="AE27" s="661"/>
      <c r="AF27" s="661"/>
      <c r="AG27" s="661"/>
      <c r="AH27" s="661"/>
      <c r="AI27" s="661"/>
      <c r="AJ27" s="661"/>
      <c r="AK27" s="661"/>
      <c r="AL27">
        <v>2</v>
      </c>
      <c r="AM27" s="6" t="str">
        <f>IF(BB27,C27,"")</f>
        <v/>
      </c>
      <c r="AN27" s="6" t="b">
        <f>BB27</f>
        <v>0</v>
      </c>
      <c r="AO27" s="8" t="s">
        <v>60</v>
      </c>
      <c r="AP27" s="6" t="b">
        <f>AND(BB27,C27&lt;&gt;"")</f>
        <v>0</v>
      </c>
      <c r="AQ27" s="45" t="b">
        <f t="shared" si="0"/>
        <v>0</v>
      </c>
      <c r="AR27" s="45" t="b">
        <f t="shared" si="1"/>
        <v>0</v>
      </c>
      <c r="AS27" s="3"/>
      <c r="AT27" s="11" t="str">
        <f t="shared" si="4"/>
        <v/>
      </c>
      <c r="AU27" s="8"/>
      <c r="AV27" s="8"/>
      <c r="AW27" s="39"/>
      <c r="BB27" s="11" t="b">
        <v>0</v>
      </c>
    </row>
    <row r="28" spans="2:54" ht="19.5">
      <c r="B28" s="770" t="s">
        <v>275</v>
      </c>
      <c r="C28" s="770"/>
      <c r="D28" s="770"/>
      <c r="E28" s="770"/>
      <c r="F28" s="770"/>
      <c r="G28" s="770"/>
      <c r="H28" s="770"/>
      <c r="I28" s="770"/>
      <c r="J28" s="770"/>
      <c r="K28" s="770"/>
      <c r="L28" s="770"/>
      <c r="M28" s="770"/>
      <c r="N28" s="770"/>
      <c r="O28" s="770"/>
      <c r="P28" s="770"/>
      <c r="Q28" s="770"/>
      <c r="R28" s="770"/>
      <c r="S28" s="770"/>
      <c r="T28" s="770"/>
      <c r="U28" s="770"/>
      <c r="V28" s="770"/>
      <c r="W28" s="770"/>
      <c r="X28" s="770"/>
      <c r="Y28" s="770"/>
      <c r="Z28" s="770"/>
      <c r="AA28" s="770"/>
      <c r="AB28" s="770"/>
      <c r="AC28" s="770"/>
      <c r="AD28" s="770"/>
      <c r="AE28" s="770"/>
      <c r="AF28" s="770"/>
      <c r="AG28" s="770"/>
      <c r="AH28" s="770"/>
      <c r="AI28" s="770"/>
      <c r="AJ28" s="770"/>
      <c r="AK28" s="770"/>
      <c r="AT28" s="11" t="str">
        <f t="shared" si="4"/>
        <v/>
      </c>
      <c r="AW28" s="39"/>
    </row>
    <row r="29" spans="2:54">
      <c r="AT29" s="11" t="str">
        <f t="shared" si="4"/>
        <v/>
      </c>
      <c r="AW29" s="39"/>
    </row>
    <row r="30" spans="2:54">
      <c r="AT30" s="11" t="str">
        <f t="shared" si="4"/>
        <v/>
      </c>
      <c r="AW30" s="39"/>
    </row>
    <row r="31" spans="2:54">
      <c r="AT31" s="11" t="str">
        <f t="shared" si="4"/>
        <v/>
      </c>
      <c r="AW31" s="39"/>
    </row>
    <row r="32" spans="2:54">
      <c r="AT32" s="11" t="str">
        <f t="shared" si="4"/>
        <v/>
      </c>
      <c r="AW32" s="39"/>
    </row>
    <row r="33" spans="46:49">
      <c r="AT33" s="11" t="str">
        <f t="shared" si="4"/>
        <v/>
      </c>
      <c r="AW33" s="39"/>
    </row>
    <row r="34" spans="46:49">
      <c r="AT34" s="11" t="str">
        <f t="shared" si="4"/>
        <v/>
      </c>
      <c r="AW34" s="39"/>
    </row>
    <row r="35" spans="46:49">
      <c r="AT35" s="11" t="str">
        <f t="shared" si="4"/>
        <v/>
      </c>
      <c r="AW35" s="39"/>
    </row>
    <row r="36" spans="46:49">
      <c r="AT36" s="11" t="str">
        <f t="shared" si="4"/>
        <v/>
      </c>
      <c r="AW36" s="39"/>
    </row>
    <row r="37" spans="46:49">
      <c r="AT37" s="11" t="str">
        <f t="shared" si="4"/>
        <v/>
      </c>
      <c r="AW37" s="39"/>
    </row>
    <row r="38" spans="46:49">
      <c r="AT38" s="11" t="str">
        <f t="shared" si="4"/>
        <v/>
      </c>
      <c r="AW38" s="39"/>
    </row>
    <row r="39" spans="46:49">
      <c r="AT39" s="11" t="str">
        <f t="shared" si="4"/>
        <v/>
      </c>
      <c r="AW39" s="39"/>
    </row>
    <row r="40" spans="46:49">
      <c r="AT40" s="11" t="str">
        <f t="shared" si="4"/>
        <v/>
      </c>
      <c r="AW40" s="39"/>
    </row>
    <row r="41" spans="46:49">
      <c r="AT41" s="11" t="str">
        <f t="shared" si="4"/>
        <v/>
      </c>
      <c r="AW41" s="39"/>
    </row>
    <row r="42" spans="46:49">
      <c r="AT42" s="11" t="str">
        <f t="shared" si="4"/>
        <v/>
      </c>
      <c r="AW42" s="39"/>
    </row>
    <row r="43" spans="46:49">
      <c r="AT43" s="11" t="str">
        <f t="shared" si="4"/>
        <v/>
      </c>
      <c r="AW43" s="39"/>
    </row>
    <row r="44" spans="46:49">
      <c r="AT44" s="11" t="str">
        <f t="shared" si="4"/>
        <v/>
      </c>
      <c r="AW44" s="39"/>
    </row>
    <row r="45" spans="46:49">
      <c r="AT45" s="11" t="str">
        <f t="shared" si="4"/>
        <v/>
      </c>
      <c r="AW45" s="39"/>
    </row>
    <row r="46" spans="46:49">
      <c r="AT46" s="11" t="str">
        <f t="shared" si="4"/>
        <v/>
      </c>
      <c r="AW46" s="39"/>
    </row>
    <row r="47" spans="46:49">
      <c r="AT47" s="11" t="str">
        <f t="shared" si="4"/>
        <v/>
      </c>
      <c r="AW47" s="39"/>
    </row>
    <row r="48" spans="46:49">
      <c r="AT48" s="11" t="str">
        <f t="shared" si="4"/>
        <v/>
      </c>
      <c r="AW48" s="39"/>
    </row>
    <row r="49" spans="46:49">
      <c r="AT49" s="11" t="str">
        <f t="shared" si="4"/>
        <v/>
      </c>
      <c r="AW49" s="39"/>
    </row>
    <row r="50" spans="46:49">
      <c r="AT50" s="11" t="str">
        <f t="shared" si="4"/>
        <v/>
      </c>
      <c r="AW50" s="39"/>
    </row>
    <row r="51" spans="46:49">
      <c r="AT51" s="11" t="str">
        <f t="shared" si="4"/>
        <v/>
      </c>
      <c r="AW51" s="39"/>
    </row>
    <row r="52" spans="46:49">
      <c r="AT52" s="11" t="str">
        <f t="shared" si="4"/>
        <v/>
      </c>
      <c r="AW52" s="39"/>
    </row>
    <row r="53" spans="46:49">
      <c r="AW53" s="39"/>
    </row>
    <row r="54" spans="46:49">
      <c r="AW54" s="39"/>
    </row>
    <row r="55" spans="46:49">
      <c r="AW55" s="39"/>
    </row>
    <row r="56" spans="46:49">
      <c r="AW56" s="39"/>
    </row>
    <row r="57" spans="46:49">
      <c r="AW57" s="39"/>
    </row>
    <row r="58" spans="46:49">
      <c r="AW58" s="39"/>
    </row>
    <row r="59" spans="46:49">
      <c r="AW59" s="39"/>
    </row>
    <row r="60" spans="46:49">
      <c r="AW60" s="39"/>
    </row>
    <row r="61" spans="46:49">
      <c r="AW61" s="39"/>
    </row>
    <row r="62" spans="46:49">
      <c r="AW62" s="39"/>
    </row>
    <row r="63" spans="46:49">
      <c r="AW63" s="39"/>
    </row>
    <row r="64" spans="46:49">
      <c r="AW64" s="39"/>
    </row>
    <row r="65" spans="49:49">
      <c r="AW65" s="39"/>
    </row>
    <row r="66" spans="49:49">
      <c r="AW66" s="39"/>
    </row>
    <row r="67" spans="49:49">
      <c r="AW67" s="39"/>
    </row>
    <row r="68" spans="49:49">
      <c r="AW68" s="39"/>
    </row>
    <row r="69" spans="49:49">
      <c r="AW69" s="39"/>
    </row>
    <row r="70" spans="49:49">
      <c r="AW70" s="39"/>
    </row>
    <row r="71" spans="49:49">
      <c r="AW71" s="39"/>
    </row>
    <row r="72" spans="49:49">
      <c r="AW72" s="39"/>
    </row>
    <row r="73" spans="49:49">
      <c r="AW73" s="39"/>
    </row>
    <row r="74" spans="49:49">
      <c r="AW74" s="39"/>
    </row>
    <row r="75" spans="49:49">
      <c r="AW75" s="39"/>
    </row>
    <row r="76" spans="49:49">
      <c r="AW76" s="39"/>
    </row>
    <row r="77" spans="49:49">
      <c r="AW77" s="39"/>
    </row>
    <row r="78" spans="49:49">
      <c r="AW78" s="39"/>
    </row>
    <row r="79" spans="49:49">
      <c r="AW79" s="39"/>
    </row>
    <row r="80" spans="49:49">
      <c r="AW80" s="39"/>
    </row>
    <row r="81" spans="49:49">
      <c r="AW81" s="39"/>
    </row>
    <row r="82" spans="49:49">
      <c r="AW82" s="39"/>
    </row>
    <row r="83" spans="49:49">
      <c r="AW83" s="39"/>
    </row>
    <row r="84" spans="49:49">
      <c r="AW84" s="39"/>
    </row>
  </sheetData>
  <sheetProtection formatCells="0" formatRows="0" selectLockedCells="1"/>
  <mergeCells count="28">
    <mergeCell ref="B28:AK28"/>
    <mergeCell ref="B26:AJ26"/>
    <mergeCell ref="B1:AK1"/>
    <mergeCell ref="B2:AK2"/>
    <mergeCell ref="C27:AK27"/>
    <mergeCell ref="C23:AK23"/>
    <mergeCell ref="C24:AK24"/>
    <mergeCell ref="C25:AK25"/>
    <mergeCell ref="C15:AK15"/>
    <mergeCell ref="C16:AK16"/>
    <mergeCell ref="C17:AK17"/>
    <mergeCell ref="C18:AK18"/>
    <mergeCell ref="B3:AJ3"/>
    <mergeCell ref="B8:AJ8"/>
    <mergeCell ref="B11:AJ11"/>
    <mergeCell ref="B14:AJ14"/>
    <mergeCell ref="B22:AJ22"/>
    <mergeCell ref="C19:AK19"/>
    <mergeCell ref="C20:AK20"/>
    <mergeCell ref="C21:AK21"/>
    <mergeCell ref="C12:AK12"/>
    <mergeCell ref="C13:AK13"/>
    <mergeCell ref="C9:AK9"/>
    <mergeCell ref="C10:AK10"/>
    <mergeCell ref="C4:AK4"/>
    <mergeCell ref="C5:AK5"/>
    <mergeCell ref="C6:AK6"/>
    <mergeCell ref="C7:AK7"/>
  </mergeCells>
  <phoneticPr fontId="1" type="noConversion"/>
  <conditionalFormatting sqref="B3">
    <cfRule type="expression" dxfId="462" priority="138">
      <formula>$AK3</formula>
    </cfRule>
  </conditionalFormatting>
  <conditionalFormatting sqref="B8">
    <cfRule type="expression" dxfId="461" priority="136">
      <formula>$AK8</formula>
    </cfRule>
  </conditionalFormatting>
  <conditionalFormatting sqref="B11">
    <cfRule type="expression" dxfId="460" priority="134">
      <formula>$AK11</formula>
    </cfRule>
  </conditionalFormatting>
  <conditionalFormatting sqref="B14">
    <cfRule type="expression" dxfId="459" priority="132">
      <formula>$AK14</formula>
    </cfRule>
  </conditionalFormatting>
  <conditionalFormatting sqref="B22">
    <cfRule type="expression" dxfId="458" priority="130">
      <formula>$AK22</formula>
    </cfRule>
  </conditionalFormatting>
  <conditionalFormatting sqref="B26">
    <cfRule type="expression" dxfId="457" priority="128">
      <formula>$AK26</formula>
    </cfRule>
  </conditionalFormatting>
  <conditionalFormatting sqref="B28">
    <cfRule type="expression" dxfId="456" priority="52">
      <formula>OR($AL28=3)</formula>
    </cfRule>
    <cfRule type="expression" dxfId="455" priority="51">
      <formula>OR($AL28=2,$AL28=3,$AL28=1)</formula>
    </cfRule>
  </conditionalFormatting>
  <conditionalFormatting sqref="B1:AX2 B3:AS27 AU3:AX3 B28:AY100 AU4:AY27">
    <cfRule type="expression" dxfId="454" priority="114">
      <formula>OR($AL1=3)</formula>
    </cfRule>
  </conditionalFormatting>
  <conditionalFormatting sqref="B1:AX2 AU3:AX3 B3:AS27 AU4:AY27 B28:AY100">
    <cfRule type="expression" dxfId="453" priority="115">
      <formula>OR($AL1=2,$AL1=3,$AL1=1)</formula>
    </cfRule>
  </conditionalFormatting>
  <conditionalFormatting sqref="C4:C7">
    <cfRule type="expression" dxfId="452" priority="149" stopIfTrue="1">
      <formula>BB4=TRUE</formula>
    </cfRule>
  </conditionalFormatting>
  <conditionalFormatting sqref="C9:C10">
    <cfRule type="expression" dxfId="451" priority="289" stopIfTrue="1">
      <formula>BB9=TRUE</formula>
    </cfRule>
  </conditionalFormatting>
  <conditionalFormatting sqref="C12:C13">
    <cfRule type="expression" dxfId="450" priority="359" stopIfTrue="1">
      <formula>BB12=TRUE</formula>
    </cfRule>
  </conditionalFormatting>
  <conditionalFormatting sqref="C15:C21">
    <cfRule type="expression" dxfId="449" priority="429" stopIfTrue="1">
      <formula>BB15=TRUE</formula>
    </cfRule>
  </conditionalFormatting>
  <conditionalFormatting sqref="C23:C25">
    <cfRule type="expression" dxfId="448" priority="674" stopIfTrue="1">
      <formula>BB23=TRUE</formula>
    </cfRule>
  </conditionalFormatting>
  <conditionalFormatting sqref="C27">
    <cfRule type="expression" dxfId="447" priority="50">
      <formula>AND(BB27, NOT(ISBLANK(C27)))</formula>
    </cfRule>
    <cfRule type="expression" dxfId="446" priority="49">
      <formula>AND(BB27, ISBLANK(C27))</formula>
    </cfRule>
  </conditionalFormatting>
  <conditionalFormatting sqref="C27:AK27">
    <cfRule type="expression" dxfId="445" priority="47">
      <formula>OR($AL27=2,$AL27=3,$AL27=1)</formula>
    </cfRule>
    <cfRule type="expression" dxfId="444" priority="48">
      <formula>OR($AL27=3)</formula>
    </cfRule>
  </conditionalFormatting>
  <conditionalFormatting sqref="D4:D7">
    <cfRule type="expression" dxfId="443" priority="150" stopIfTrue="1">
      <formula>CK4=TRUE</formula>
    </cfRule>
  </conditionalFormatting>
  <conditionalFormatting sqref="D9:D10">
    <cfRule type="expression" dxfId="442" priority="290" stopIfTrue="1">
      <formula>CK9=TRUE</formula>
    </cfRule>
  </conditionalFormatting>
  <conditionalFormatting sqref="D12:D13">
    <cfRule type="expression" dxfId="441" priority="360" stopIfTrue="1">
      <formula>CK12=TRUE</formula>
    </cfRule>
  </conditionalFormatting>
  <conditionalFormatting sqref="D15:D21">
    <cfRule type="expression" dxfId="440" priority="430" stopIfTrue="1">
      <formula>CK15=TRUE</formula>
    </cfRule>
  </conditionalFormatting>
  <conditionalFormatting sqref="D23:D25">
    <cfRule type="expression" dxfId="439" priority="675" stopIfTrue="1">
      <formula>CK23=TRUE</formula>
    </cfRule>
  </conditionalFormatting>
  <conditionalFormatting sqref="E4:E7">
    <cfRule type="expression" dxfId="438" priority="151" stopIfTrue="1">
      <formula>CK4=TRUE</formula>
    </cfRule>
  </conditionalFormatting>
  <conditionalFormatting sqref="E9:E10">
    <cfRule type="expression" dxfId="437" priority="291" stopIfTrue="1">
      <formula>CK9=TRUE</formula>
    </cfRule>
  </conditionalFormatting>
  <conditionalFormatting sqref="E12:E13">
    <cfRule type="expression" dxfId="436" priority="361" stopIfTrue="1">
      <formula>CK12=TRUE</formula>
    </cfRule>
  </conditionalFormatting>
  <conditionalFormatting sqref="E15:E21">
    <cfRule type="expression" dxfId="435" priority="431" stopIfTrue="1">
      <formula>CK15=TRUE</formula>
    </cfRule>
  </conditionalFormatting>
  <conditionalFormatting sqref="E23:E25">
    <cfRule type="expression" dxfId="434" priority="676" stopIfTrue="1">
      <formula>CK23=TRUE</formula>
    </cfRule>
  </conditionalFormatting>
  <conditionalFormatting sqref="F4:F7">
    <cfRule type="expression" dxfId="433" priority="152" stopIfTrue="1">
      <formula>CK4=TRUE</formula>
    </cfRule>
  </conditionalFormatting>
  <conditionalFormatting sqref="F9:F10">
    <cfRule type="expression" dxfId="432" priority="292" stopIfTrue="1">
      <formula>CK9=TRUE</formula>
    </cfRule>
  </conditionalFormatting>
  <conditionalFormatting sqref="F12:F13">
    <cfRule type="expression" dxfId="431" priority="362" stopIfTrue="1">
      <formula>CK12=TRUE</formula>
    </cfRule>
  </conditionalFormatting>
  <conditionalFormatting sqref="F15:F21">
    <cfRule type="expression" dxfId="430" priority="432" stopIfTrue="1">
      <formula>CK15=TRUE</formula>
    </cfRule>
  </conditionalFormatting>
  <conditionalFormatting sqref="F23:F25">
    <cfRule type="expression" dxfId="429" priority="677" stopIfTrue="1">
      <formula>CK23=TRUE</formula>
    </cfRule>
  </conditionalFormatting>
  <conditionalFormatting sqref="G4:G7">
    <cfRule type="expression" dxfId="428" priority="153" stopIfTrue="1">
      <formula>CK4=TRUE</formula>
    </cfRule>
  </conditionalFormatting>
  <conditionalFormatting sqref="G9:G10">
    <cfRule type="expression" dxfId="427" priority="293" stopIfTrue="1">
      <formula>CK9=TRUE</formula>
    </cfRule>
  </conditionalFormatting>
  <conditionalFormatting sqref="G12:G13">
    <cfRule type="expression" dxfId="426" priority="363" stopIfTrue="1">
      <formula>CK12=TRUE</formula>
    </cfRule>
  </conditionalFormatting>
  <conditionalFormatting sqref="G15:G21">
    <cfRule type="expression" dxfId="425" priority="433" stopIfTrue="1">
      <formula>CK15=TRUE</formula>
    </cfRule>
  </conditionalFormatting>
  <conditionalFormatting sqref="G23:G25">
    <cfRule type="expression" dxfId="424" priority="678" stopIfTrue="1">
      <formula>CK23=TRUE</formula>
    </cfRule>
  </conditionalFormatting>
  <conditionalFormatting sqref="H4:H7">
    <cfRule type="expression" dxfId="423" priority="154" stopIfTrue="1">
      <formula>CK4=TRUE</formula>
    </cfRule>
  </conditionalFormatting>
  <conditionalFormatting sqref="H9:H10">
    <cfRule type="expression" dxfId="422" priority="294" stopIfTrue="1">
      <formula>CK9=TRUE</formula>
    </cfRule>
  </conditionalFormatting>
  <conditionalFormatting sqref="H12:H13">
    <cfRule type="expression" dxfId="421" priority="364" stopIfTrue="1">
      <formula>CK12=TRUE</formula>
    </cfRule>
  </conditionalFormatting>
  <conditionalFormatting sqref="H15:H21">
    <cfRule type="expression" dxfId="420" priority="434" stopIfTrue="1">
      <formula>CK15=TRUE</formula>
    </cfRule>
  </conditionalFormatting>
  <conditionalFormatting sqref="H23:H25">
    <cfRule type="expression" dxfId="419" priority="679" stopIfTrue="1">
      <formula>CK23=TRUE</formula>
    </cfRule>
  </conditionalFormatting>
  <conditionalFormatting sqref="I4:I7">
    <cfRule type="expression" dxfId="418" priority="155" stopIfTrue="1">
      <formula>CK4=TRUE</formula>
    </cfRule>
  </conditionalFormatting>
  <conditionalFormatting sqref="I9:I10">
    <cfRule type="expression" dxfId="417" priority="295" stopIfTrue="1">
      <formula>CK9=TRUE</formula>
    </cfRule>
  </conditionalFormatting>
  <conditionalFormatting sqref="I12:I13">
    <cfRule type="expression" dxfId="416" priority="365" stopIfTrue="1">
      <formula>CK12=TRUE</formula>
    </cfRule>
  </conditionalFormatting>
  <conditionalFormatting sqref="I15:I21">
    <cfRule type="expression" dxfId="415" priority="435" stopIfTrue="1">
      <formula>CK15=TRUE</formula>
    </cfRule>
  </conditionalFormatting>
  <conditionalFormatting sqref="I23:I25">
    <cfRule type="expression" dxfId="414" priority="680" stopIfTrue="1">
      <formula>CK23=TRUE</formula>
    </cfRule>
  </conditionalFormatting>
  <conditionalFormatting sqref="J4:J7">
    <cfRule type="expression" dxfId="413" priority="156" stopIfTrue="1">
      <formula>CK4=TRUE</formula>
    </cfRule>
  </conditionalFormatting>
  <conditionalFormatting sqref="J9:J10">
    <cfRule type="expression" dxfId="412" priority="296" stopIfTrue="1">
      <formula>CK9=TRUE</formula>
    </cfRule>
  </conditionalFormatting>
  <conditionalFormatting sqref="J12:J13">
    <cfRule type="expression" dxfId="411" priority="366" stopIfTrue="1">
      <formula>CK12=TRUE</formula>
    </cfRule>
  </conditionalFormatting>
  <conditionalFormatting sqref="J15:J21">
    <cfRule type="expression" dxfId="410" priority="436" stopIfTrue="1">
      <formula>CK15=TRUE</formula>
    </cfRule>
  </conditionalFormatting>
  <conditionalFormatting sqref="J23:J25">
    <cfRule type="expression" dxfId="409" priority="681" stopIfTrue="1">
      <formula>CK23=TRUE</formula>
    </cfRule>
  </conditionalFormatting>
  <conditionalFormatting sqref="K4:K7">
    <cfRule type="expression" dxfId="408" priority="157" stopIfTrue="1">
      <formula>CK4=TRUE</formula>
    </cfRule>
  </conditionalFormatting>
  <conditionalFormatting sqref="K9:K10">
    <cfRule type="expression" dxfId="407" priority="297" stopIfTrue="1">
      <formula>CK9=TRUE</formula>
    </cfRule>
  </conditionalFormatting>
  <conditionalFormatting sqref="K12:K13">
    <cfRule type="expression" dxfId="406" priority="367" stopIfTrue="1">
      <formula>CK12=TRUE</formula>
    </cfRule>
  </conditionalFormatting>
  <conditionalFormatting sqref="K15:K21">
    <cfRule type="expression" dxfId="405" priority="437" stopIfTrue="1">
      <formula>CK15=TRUE</formula>
    </cfRule>
  </conditionalFormatting>
  <conditionalFormatting sqref="K23:K25">
    <cfRule type="expression" dxfId="404" priority="682" stopIfTrue="1">
      <formula>CK23=TRUE</formula>
    </cfRule>
  </conditionalFormatting>
  <conditionalFormatting sqref="L4:L7">
    <cfRule type="expression" dxfId="403" priority="158" stopIfTrue="1">
      <formula>CK4=TRUE</formula>
    </cfRule>
  </conditionalFormatting>
  <conditionalFormatting sqref="L9:L10">
    <cfRule type="expression" dxfId="402" priority="298" stopIfTrue="1">
      <formula>CK9=TRUE</formula>
    </cfRule>
  </conditionalFormatting>
  <conditionalFormatting sqref="L12:L13">
    <cfRule type="expression" dxfId="401" priority="368" stopIfTrue="1">
      <formula>CK12=TRUE</formula>
    </cfRule>
  </conditionalFormatting>
  <conditionalFormatting sqref="L15:L21">
    <cfRule type="expression" dxfId="400" priority="438" stopIfTrue="1">
      <formula>CK15=TRUE</formula>
    </cfRule>
  </conditionalFormatting>
  <conditionalFormatting sqref="L23:L25">
    <cfRule type="expression" dxfId="399" priority="683" stopIfTrue="1">
      <formula>CK23=TRUE</formula>
    </cfRule>
  </conditionalFormatting>
  <conditionalFormatting sqref="M4:M7">
    <cfRule type="expression" dxfId="398" priority="159" stopIfTrue="1">
      <formula>CK4=TRUE</formula>
    </cfRule>
  </conditionalFormatting>
  <conditionalFormatting sqref="M9:M10">
    <cfRule type="expression" dxfId="397" priority="299" stopIfTrue="1">
      <formula>CK9=TRUE</formula>
    </cfRule>
  </conditionalFormatting>
  <conditionalFormatting sqref="M12:M13">
    <cfRule type="expression" dxfId="396" priority="369" stopIfTrue="1">
      <formula>CK12=TRUE</formula>
    </cfRule>
  </conditionalFormatting>
  <conditionalFormatting sqref="M15:M21">
    <cfRule type="expression" dxfId="395" priority="439" stopIfTrue="1">
      <formula>CK15=TRUE</formula>
    </cfRule>
  </conditionalFormatting>
  <conditionalFormatting sqref="M23:M25">
    <cfRule type="expression" dxfId="394" priority="684" stopIfTrue="1">
      <formula>CK23=TRUE</formula>
    </cfRule>
  </conditionalFormatting>
  <conditionalFormatting sqref="N4:N7">
    <cfRule type="expression" dxfId="393" priority="160" stopIfTrue="1">
      <formula>CK4=TRUE</formula>
    </cfRule>
  </conditionalFormatting>
  <conditionalFormatting sqref="N9:N10">
    <cfRule type="expression" dxfId="392" priority="300" stopIfTrue="1">
      <formula>CK9=TRUE</formula>
    </cfRule>
  </conditionalFormatting>
  <conditionalFormatting sqref="N12:N13">
    <cfRule type="expression" dxfId="391" priority="370" stopIfTrue="1">
      <formula>CK12=TRUE</formula>
    </cfRule>
  </conditionalFormatting>
  <conditionalFormatting sqref="N15:N21">
    <cfRule type="expression" dxfId="390" priority="440" stopIfTrue="1">
      <formula>CK15=TRUE</formula>
    </cfRule>
  </conditionalFormatting>
  <conditionalFormatting sqref="N23:N25">
    <cfRule type="expression" dxfId="389" priority="685" stopIfTrue="1">
      <formula>CK23=TRUE</formula>
    </cfRule>
  </conditionalFormatting>
  <conditionalFormatting sqref="O4:O7">
    <cfRule type="expression" dxfId="388" priority="161" stopIfTrue="1">
      <formula>CK4=TRUE</formula>
    </cfRule>
  </conditionalFormatting>
  <conditionalFormatting sqref="O9:O10">
    <cfRule type="expression" dxfId="387" priority="301" stopIfTrue="1">
      <formula>CK9=TRUE</formula>
    </cfRule>
  </conditionalFormatting>
  <conditionalFormatting sqref="O12:O13">
    <cfRule type="expression" dxfId="386" priority="371" stopIfTrue="1">
      <formula>CK12=TRUE</formula>
    </cfRule>
  </conditionalFormatting>
  <conditionalFormatting sqref="O15:O21">
    <cfRule type="expression" dxfId="385" priority="441" stopIfTrue="1">
      <formula>CK15=TRUE</formula>
    </cfRule>
  </conditionalFormatting>
  <conditionalFormatting sqref="O23:O25">
    <cfRule type="expression" dxfId="384" priority="686" stopIfTrue="1">
      <formula>CK23=TRUE</formula>
    </cfRule>
  </conditionalFormatting>
  <conditionalFormatting sqref="P4:P7">
    <cfRule type="expression" dxfId="383" priority="162" stopIfTrue="1">
      <formula>CK4=TRUE</formula>
    </cfRule>
  </conditionalFormatting>
  <conditionalFormatting sqref="P9:P10">
    <cfRule type="expression" dxfId="382" priority="302" stopIfTrue="1">
      <formula>CK9=TRUE</formula>
    </cfRule>
  </conditionalFormatting>
  <conditionalFormatting sqref="P12:P13">
    <cfRule type="expression" dxfId="381" priority="372" stopIfTrue="1">
      <formula>CK12=TRUE</formula>
    </cfRule>
  </conditionalFormatting>
  <conditionalFormatting sqref="P15:P21">
    <cfRule type="expression" dxfId="380" priority="442" stopIfTrue="1">
      <formula>CK15=TRUE</formula>
    </cfRule>
  </conditionalFormatting>
  <conditionalFormatting sqref="P23:P25">
    <cfRule type="expression" dxfId="379" priority="687" stopIfTrue="1">
      <formula>CK23=TRUE</formula>
    </cfRule>
  </conditionalFormatting>
  <conditionalFormatting sqref="Q4:Q7">
    <cfRule type="expression" dxfId="378" priority="163" stopIfTrue="1">
      <formula>CK4=TRUE</formula>
    </cfRule>
  </conditionalFormatting>
  <conditionalFormatting sqref="Q9:Q10">
    <cfRule type="expression" dxfId="377" priority="303" stopIfTrue="1">
      <formula>CK9=TRUE</formula>
    </cfRule>
  </conditionalFormatting>
  <conditionalFormatting sqref="Q12:Q13">
    <cfRule type="expression" dxfId="376" priority="373" stopIfTrue="1">
      <formula>CK12=TRUE</formula>
    </cfRule>
  </conditionalFormatting>
  <conditionalFormatting sqref="Q15:Q21">
    <cfRule type="expression" dxfId="375" priority="443" stopIfTrue="1">
      <formula>CK15=TRUE</formula>
    </cfRule>
  </conditionalFormatting>
  <conditionalFormatting sqref="Q23:Q25">
    <cfRule type="expression" dxfId="374" priority="688" stopIfTrue="1">
      <formula>CK23=TRUE</formula>
    </cfRule>
  </conditionalFormatting>
  <conditionalFormatting sqref="R4:R7">
    <cfRule type="expression" dxfId="373" priority="164" stopIfTrue="1">
      <formula>CK4=TRUE</formula>
    </cfRule>
  </conditionalFormatting>
  <conditionalFormatting sqref="R9:R10">
    <cfRule type="expression" dxfId="372" priority="304" stopIfTrue="1">
      <formula>CK9=TRUE</formula>
    </cfRule>
  </conditionalFormatting>
  <conditionalFormatting sqref="R12:R13">
    <cfRule type="expression" dxfId="371" priority="374" stopIfTrue="1">
      <formula>CK12=TRUE</formula>
    </cfRule>
  </conditionalFormatting>
  <conditionalFormatting sqref="R15:R21">
    <cfRule type="expression" dxfId="370" priority="444" stopIfTrue="1">
      <formula>CK15=TRUE</formula>
    </cfRule>
  </conditionalFormatting>
  <conditionalFormatting sqref="R23:R25">
    <cfRule type="expression" dxfId="369" priority="689" stopIfTrue="1">
      <formula>CK23=TRUE</formula>
    </cfRule>
  </conditionalFormatting>
  <conditionalFormatting sqref="S4:S7">
    <cfRule type="expression" dxfId="368" priority="165" stopIfTrue="1">
      <formula>CK4=TRUE</formula>
    </cfRule>
  </conditionalFormatting>
  <conditionalFormatting sqref="S9:S10">
    <cfRule type="expression" dxfId="367" priority="305" stopIfTrue="1">
      <formula>CK9=TRUE</formula>
    </cfRule>
  </conditionalFormatting>
  <conditionalFormatting sqref="S12:S13">
    <cfRule type="expression" dxfId="366" priority="375" stopIfTrue="1">
      <formula>CK12=TRUE</formula>
    </cfRule>
  </conditionalFormatting>
  <conditionalFormatting sqref="S15:S21">
    <cfRule type="expression" dxfId="365" priority="445" stopIfTrue="1">
      <formula>CK15=TRUE</formula>
    </cfRule>
  </conditionalFormatting>
  <conditionalFormatting sqref="S23:S25">
    <cfRule type="expression" dxfId="364" priority="690" stopIfTrue="1">
      <formula>CK23=TRUE</formula>
    </cfRule>
  </conditionalFormatting>
  <conditionalFormatting sqref="T4:T7">
    <cfRule type="expression" dxfId="363" priority="166" stopIfTrue="1">
      <formula>CK4=TRUE</formula>
    </cfRule>
  </conditionalFormatting>
  <conditionalFormatting sqref="T9:T10">
    <cfRule type="expression" dxfId="362" priority="306" stopIfTrue="1">
      <formula>CK9=TRUE</formula>
    </cfRule>
  </conditionalFormatting>
  <conditionalFormatting sqref="T12:T13">
    <cfRule type="expression" dxfId="361" priority="376" stopIfTrue="1">
      <formula>CK12=TRUE</formula>
    </cfRule>
  </conditionalFormatting>
  <conditionalFormatting sqref="T15:T21">
    <cfRule type="expression" dxfId="360" priority="446" stopIfTrue="1">
      <formula>CK15=TRUE</formula>
    </cfRule>
  </conditionalFormatting>
  <conditionalFormatting sqref="T23:T25">
    <cfRule type="expression" dxfId="359" priority="691" stopIfTrue="1">
      <formula>CK23=TRUE</formula>
    </cfRule>
  </conditionalFormatting>
  <conditionalFormatting sqref="U4:U7">
    <cfRule type="expression" dxfId="358" priority="167" stopIfTrue="1">
      <formula>CK4=TRUE</formula>
    </cfRule>
  </conditionalFormatting>
  <conditionalFormatting sqref="U9:U10">
    <cfRule type="expression" dxfId="357" priority="307" stopIfTrue="1">
      <formula>CK9=TRUE</formula>
    </cfRule>
  </conditionalFormatting>
  <conditionalFormatting sqref="U12:U13">
    <cfRule type="expression" dxfId="356" priority="377" stopIfTrue="1">
      <formula>CK12=TRUE</formula>
    </cfRule>
  </conditionalFormatting>
  <conditionalFormatting sqref="U15:U21">
    <cfRule type="expression" dxfId="355" priority="447" stopIfTrue="1">
      <formula>CK15=TRUE</formula>
    </cfRule>
  </conditionalFormatting>
  <conditionalFormatting sqref="U23:U25">
    <cfRule type="expression" dxfId="354" priority="692" stopIfTrue="1">
      <formula>CK23=TRUE</formula>
    </cfRule>
  </conditionalFormatting>
  <conditionalFormatting sqref="V4:V7">
    <cfRule type="expression" dxfId="353" priority="168" stopIfTrue="1">
      <formula>CK4=TRUE</formula>
    </cfRule>
  </conditionalFormatting>
  <conditionalFormatting sqref="V9:V10">
    <cfRule type="expression" dxfId="352" priority="308" stopIfTrue="1">
      <formula>CK9=TRUE</formula>
    </cfRule>
  </conditionalFormatting>
  <conditionalFormatting sqref="V12:V13">
    <cfRule type="expression" dxfId="351" priority="378" stopIfTrue="1">
      <formula>CK12=TRUE</formula>
    </cfRule>
  </conditionalFormatting>
  <conditionalFormatting sqref="V15:V21">
    <cfRule type="expression" dxfId="350" priority="448" stopIfTrue="1">
      <formula>CK15=TRUE</formula>
    </cfRule>
  </conditionalFormatting>
  <conditionalFormatting sqref="V23:V25">
    <cfRule type="expression" dxfId="349" priority="693" stopIfTrue="1">
      <formula>CK23=TRUE</formula>
    </cfRule>
  </conditionalFormatting>
  <conditionalFormatting sqref="W4:W7">
    <cfRule type="expression" dxfId="348" priority="169" stopIfTrue="1">
      <formula>CK4=TRUE</formula>
    </cfRule>
  </conditionalFormatting>
  <conditionalFormatting sqref="W9:W10">
    <cfRule type="expression" dxfId="347" priority="309" stopIfTrue="1">
      <formula>CK9=TRUE</formula>
    </cfRule>
  </conditionalFormatting>
  <conditionalFormatting sqref="W12:W13">
    <cfRule type="expression" dxfId="346" priority="379" stopIfTrue="1">
      <formula>CK12=TRUE</formula>
    </cfRule>
  </conditionalFormatting>
  <conditionalFormatting sqref="W15:W21">
    <cfRule type="expression" dxfId="345" priority="449" stopIfTrue="1">
      <formula>CK15=TRUE</formula>
    </cfRule>
  </conditionalFormatting>
  <conditionalFormatting sqref="W23:W25">
    <cfRule type="expression" dxfId="344" priority="694" stopIfTrue="1">
      <formula>CK23=TRUE</formula>
    </cfRule>
  </conditionalFormatting>
  <conditionalFormatting sqref="X4:X7">
    <cfRule type="expression" dxfId="343" priority="170" stopIfTrue="1">
      <formula>CK4=TRUE</formula>
    </cfRule>
  </conditionalFormatting>
  <conditionalFormatting sqref="X9:X10">
    <cfRule type="expression" dxfId="342" priority="310" stopIfTrue="1">
      <formula>CK9=TRUE</formula>
    </cfRule>
  </conditionalFormatting>
  <conditionalFormatting sqref="X12:X13">
    <cfRule type="expression" dxfId="341" priority="380" stopIfTrue="1">
      <formula>CK12=TRUE</formula>
    </cfRule>
  </conditionalFormatting>
  <conditionalFormatting sqref="X15:X21">
    <cfRule type="expression" dxfId="340" priority="450" stopIfTrue="1">
      <formula>CK15=TRUE</formula>
    </cfRule>
  </conditionalFormatting>
  <conditionalFormatting sqref="X23:X25">
    <cfRule type="expression" dxfId="339" priority="695" stopIfTrue="1">
      <formula>CK23=TRUE</formula>
    </cfRule>
  </conditionalFormatting>
  <conditionalFormatting sqref="Y4:Y7">
    <cfRule type="expression" dxfId="338" priority="171" stopIfTrue="1">
      <formula>CK4=TRUE</formula>
    </cfRule>
  </conditionalFormatting>
  <conditionalFormatting sqref="Y9:Y10">
    <cfRule type="expression" dxfId="337" priority="311" stopIfTrue="1">
      <formula>CK9=TRUE</formula>
    </cfRule>
  </conditionalFormatting>
  <conditionalFormatting sqref="Y12:Y13">
    <cfRule type="expression" dxfId="336" priority="381" stopIfTrue="1">
      <formula>CK12=TRUE</formula>
    </cfRule>
  </conditionalFormatting>
  <conditionalFormatting sqref="Y15:Y21">
    <cfRule type="expression" dxfId="335" priority="451" stopIfTrue="1">
      <formula>CK15=TRUE</formula>
    </cfRule>
  </conditionalFormatting>
  <conditionalFormatting sqref="Y23:Y25">
    <cfRule type="expression" dxfId="334" priority="696" stopIfTrue="1">
      <formula>CK23=TRUE</formula>
    </cfRule>
  </conditionalFormatting>
  <conditionalFormatting sqref="Z4:Z7">
    <cfRule type="expression" dxfId="333" priority="172" stopIfTrue="1">
      <formula>CK4=TRUE</formula>
    </cfRule>
  </conditionalFormatting>
  <conditionalFormatting sqref="Z9:Z10">
    <cfRule type="expression" dxfId="332" priority="312" stopIfTrue="1">
      <formula>CK9=TRUE</formula>
    </cfRule>
  </conditionalFormatting>
  <conditionalFormatting sqref="Z12:Z13">
    <cfRule type="expression" dxfId="331" priority="382" stopIfTrue="1">
      <formula>CK12=TRUE</formula>
    </cfRule>
  </conditionalFormatting>
  <conditionalFormatting sqref="Z15:Z21">
    <cfRule type="expression" dxfId="330" priority="452" stopIfTrue="1">
      <formula>CK15=TRUE</formula>
    </cfRule>
  </conditionalFormatting>
  <conditionalFormatting sqref="Z23:Z25">
    <cfRule type="expression" dxfId="329" priority="697" stopIfTrue="1">
      <formula>CK23=TRUE</formula>
    </cfRule>
  </conditionalFormatting>
  <conditionalFormatting sqref="AA4:AA7">
    <cfRule type="expression" dxfId="328" priority="173" stopIfTrue="1">
      <formula>CK4=TRUE</formula>
    </cfRule>
  </conditionalFormatting>
  <conditionalFormatting sqref="AA9:AA10">
    <cfRule type="expression" dxfId="327" priority="313" stopIfTrue="1">
      <formula>CK9=TRUE</formula>
    </cfRule>
  </conditionalFormatting>
  <conditionalFormatting sqref="AA12:AA13">
    <cfRule type="expression" dxfId="326" priority="383" stopIfTrue="1">
      <formula>CK12=TRUE</formula>
    </cfRule>
  </conditionalFormatting>
  <conditionalFormatting sqref="AA15:AA21">
    <cfRule type="expression" dxfId="325" priority="453" stopIfTrue="1">
      <formula>CK15=TRUE</formula>
    </cfRule>
  </conditionalFormatting>
  <conditionalFormatting sqref="AA23:AA25">
    <cfRule type="expression" dxfId="324" priority="698" stopIfTrue="1">
      <formula>CK23=TRUE</formula>
    </cfRule>
  </conditionalFormatting>
  <conditionalFormatting sqref="AB4:AB7">
    <cfRule type="expression" dxfId="323" priority="174" stopIfTrue="1">
      <formula>CK4=TRUE</formula>
    </cfRule>
  </conditionalFormatting>
  <conditionalFormatting sqref="AB9:AB10">
    <cfRule type="expression" dxfId="322" priority="314" stopIfTrue="1">
      <formula>CK9=TRUE</formula>
    </cfRule>
  </conditionalFormatting>
  <conditionalFormatting sqref="AB12:AB13">
    <cfRule type="expression" dxfId="321" priority="384" stopIfTrue="1">
      <formula>CK12=TRUE</formula>
    </cfRule>
  </conditionalFormatting>
  <conditionalFormatting sqref="AB15:AB21">
    <cfRule type="expression" dxfId="320" priority="454" stopIfTrue="1">
      <formula>CK15=TRUE</formula>
    </cfRule>
  </conditionalFormatting>
  <conditionalFormatting sqref="AB23:AB25">
    <cfRule type="expression" dxfId="319" priority="699" stopIfTrue="1">
      <formula>CK23=TRUE</formula>
    </cfRule>
  </conditionalFormatting>
  <conditionalFormatting sqref="AC4:AC7">
    <cfRule type="expression" dxfId="318" priority="175" stopIfTrue="1">
      <formula>CK4=TRUE</formula>
    </cfRule>
  </conditionalFormatting>
  <conditionalFormatting sqref="AC9:AC10">
    <cfRule type="expression" dxfId="317" priority="315" stopIfTrue="1">
      <formula>CK9=TRUE</formula>
    </cfRule>
  </conditionalFormatting>
  <conditionalFormatting sqref="AC12:AC13">
    <cfRule type="expression" dxfId="316" priority="385" stopIfTrue="1">
      <formula>CK12=TRUE</formula>
    </cfRule>
  </conditionalFormatting>
  <conditionalFormatting sqref="AC15:AC21">
    <cfRule type="expression" dxfId="315" priority="455" stopIfTrue="1">
      <formula>CK15=TRUE</formula>
    </cfRule>
  </conditionalFormatting>
  <conditionalFormatting sqref="AC23:AC25">
    <cfRule type="expression" dxfId="314" priority="700" stopIfTrue="1">
      <formula>CK23=TRUE</formula>
    </cfRule>
  </conditionalFormatting>
  <conditionalFormatting sqref="AD4:AD7">
    <cfRule type="expression" dxfId="313" priority="176" stopIfTrue="1">
      <formula>CK4=TRUE</formula>
    </cfRule>
  </conditionalFormatting>
  <conditionalFormatting sqref="AD9:AD10">
    <cfRule type="expression" dxfId="312" priority="316" stopIfTrue="1">
      <formula>CK9=TRUE</formula>
    </cfRule>
  </conditionalFormatting>
  <conditionalFormatting sqref="AD12:AD13">
    <cfRule type="expression" dxfId="311" priority="386" stopIfTrue="1">
      <formula>CK12=TRUE</formula>
    </cfRule>
  </conditionalFormatting>
  <conditionalFormatting sqref="AD15:AD21">
    <cfRule type="expression" dxfId="310" priority="456" stopIfTrue="1">
      <formula>CK15=TRUE</formula>
    </cfRule>
  </conditionalFormatting>
  <conditionalFormatting sqref="AD23:AD25">
    <cfRule type="expression" dxfId="309" priority="701" stopIfTrue="1">
      <formula>CK23=TRUE</formula>
    </cfRule>
  </conditionalFormatting>
  <conditionalFormatting sqref="AE4:AE7">
    <cfRule type="expression" dxfId="308" priority="177" stopIfTrue="1">
      <formula>CK4=TRUE</formula>
    </cfRule>
  </conditionalFormatting>
  <conditionalFormatting sqref="AE9:AE10">
    <cfRule type="expression" dxfId="307" priority="317" stopIfTrue="1">
      <formula>CK9=TRUE</formula>
    </cfRule>
  </conditionalFormatting>
  <conditionalFormatting sqref="AE12:AE13">
    <cfRule type="expression" dxfId="306" priority="387" stopIfTrue="1">
      <formula>CK12=TRUE</formula>
    </cfRule>
  </conditionalFormatting>
  <conditionalFormatting sqref="AE15:AE21">
    <cfRule type="expression" dxfId="305" priority="457" stopIfTrue="1">
      <formula>CK15=TRUE</formula>
    </cfRule>
  </conditionalFormatting>
  <conditionalFormatting sqref="AE23:AE25">
    <cfRule type="expression" dxfId="304" priority="702" stopIfTrue="1">
      <formula>CK23=TRUE</formula>
    </cfRule>
  </conditionalFormatting>
  <conditionalFormatting sqref="AF4:AF7">
    <cfRule type="expression" dxfId="303" priority="178" stopIfTrue="1">
      <formula>CK4=TRUE</formula>
    </cfRule>
  </conditionalFormatting>
  <conditionalFormatting sqref="AF9:AF10">
    <cfRule type="expression" dxfId="302" priority="318" stopIfTrue="1">
      <formula>CK9=TRUE</formula>
    </cfRule>
  </conditionalFormatting>
  <conditionalFormatting sqref="AF12:AF13">
    <cfRule type="expression" dxfId="301" priority="388" stopIfTrue="1">
      <formula>CK12=TRUE</formula>
    </cfRule>
  </conditionalFormatting>
  <conditionalFormatting sqref="AF15:AF21">
    <cfRule type="expression" dxfId="300" priority="458" stopIfTrue="1">
      <formula>CK15=TRUE</formula>
    </cfRule>
  </conditionalFormatting>
  <conditionalFormatting sqref="AF23:AF25">
    <cfRule type="expression" dxfId="299" priority="703" stopIfTrue="1">
      <formula>CK23=TRUE</formula>
    </cfRule>
  </conditionalFormatting>
  <conditionalFormatting sqref="AG4:AG7">
    <cfRule type="expression" dxfId="298" priority="179" stopIfTrue="1">
      <formula>CK4=TRUE</formula>
    </cfRule>
  </conditionalFormatting>
  <conditionalFormatting sqref="AG9:AG10">
    <cfRule type="expression" dxfId="297" priority="319" stopIfTrue="1">
      <formula>CK9=TRUE</formula>
    </cfRule>
  </conditionalFormatting>
  <conditionalFormatting sqref="AG12:AG13">
    <cfRule type="expression" dxfId="296" priority="389" stopIfTrue="1">
      <formula>CK12=TRUE</formula>
    </cfRule>
  </conditionalFormatting>
  <conditionalFormatting sqref="AG15:AG21">
    <cfRule type="expression" dxfId="295" priority="459" stopIfTrue="1">
      <formula>CK15=TRUE</formula>
    </cfRule>
  </conditionalFormatting>
  <conditionalFormatting sqref="AG23:AG25">
    <cfRule type="expression" dxfId="294" priority="704" stopIfTrue="1">
      <formula>CK23=TRUE</formula>
    </cfRule>
  </conditionalFormatting>
  <conditionalFormatting sqref="AH4:AH7">
    <cfRule type="expression" dxfId="293" priority="180" stopIfTrue="1">
      <formula>CK4=TRUE</formula>
    </cfRule>
  </conditionalFormatting>
  <conditionalFormatting sqref="AH9:AH10">
    <cfRule type="expression" dxfId="292" priority="320" stopIfTrue="1">
      <formula>CK9=TRUE</formula>
    </cfRule>
  </conditionalFormatting>
  <conditionalFormatting sqref="AH12:AH13">
    <cfRule type="expression" dxfId="291" priority="390" stopIfTrue="1">
      <formula>CK12=TRUE</formula>
    </cfRule>
  </conditionalFormatting>
  <conditionalFormatting sqref="AH15:AH21">
    <cfRule type="expression" dxfId="290" priority="460" stopIfTrue="1">
      <formula>CK15=TRUE</formula>
    </cfRule>
  </conditionalFormatting>
  <conditionalFormatting sqref="AH23:AH25">
    <cfRule type="expression" dxfId="289" priority="705" stopIfTrue="1">
      <formula>CK23=TRUE</formula>
    </cfRule>
  </conditionalFormatting>
  <conditionalFormatting sqref="AI4:AI7">
    <cfRule type="expression" dxfId="288" priority="181" stopIfTrue="1">
      <formula>CK4=TRUE</formula>
    </cfRule>
  </conditionalFormatting>
  <conditionalFormatting sqref="AI9:AI10">
    <cfRule type="expression" dxfId="287" priority="321" stopIfTrue="1">
      <formula>CK9=TRUE</formula>
    </cfRule>
  </conditionalFormatting>
  <conditionalFormatting sqref="AI12:AI13">
    <cfRule type="expression" dxfId="286" priority="391" stopIfTrue="1">
      <formula>CK12=TRUE</formula>
    </cfRule>
  </conditionalFormatting>
  <conditionalFormatting sqref="AI15:AI21">
    <cfRule type="expression" dxfId="285" priority="461" stopIfTrue="1">
      <formula>CK15=TRUE</formula>
    </cfRule>
  </conditionalFormatting>
  <conditionalFormatting sqref="AI23:AI25">
    <cfRule type="expression" dxfId="284" priority="706" stopIfTrue="1">
      <formula>CK23=TRUE</formula>
    </cfRule>
  </conditionalFormatting>
  <conditionalFormatting sqref="AJ4:AJ7">
    <cfRule type="expression" dxfId="283" priority="182" stopIfTrue="1">
      <formula>CK4=TRUE</formula>
    </cfRule>
  </conditionalFormatting>
  <conditionalFormatting sqref="AJ9:AJ10">
    <cfRule type="expression" dxfId="282" priority="322" stopIfTrue="1">
      <formula>CK9=TRUE</formula>
    </cfRule>
  </conditionalFormatting>
  <conditionalFormatting sqref="AJ12:AJ13">
    <cfRule type="expression" dxfId="281" priority="392" stopIfTrue="1">
      <formula>CK12=TRUE</formula>
    </cfRule>
  </conditionalFormatting>
  <conditionalFormatting sqref="AJ15:AJ21">
    <cfRule type="expression" dxfId="280" priority="462" stopIfTrue="1">
      <formula>CK15=TRUE</formula>
    </cfRule>
  </conditionalFormatting>
  <conditionalFormatting sqref="AJ23:AJ25">
    <cfRule type="expression" dxfId="279" priority="707" stopIfTrue="1">
      <formula>CK23=TRUE</formula>
    </cfRule>
  </conditionalFormatting>
  <conditionalFormatting sqref="AK3">
    <cfRule type="expression" dxfId="278" priority="137">
      <formula>$AK3</formula>
    </cfRule>
  </conditionalFormatting>
  <conditionalFormatting sqref="AK4:AK7">
    <cfRule type="expression" dxfId="277" priority="183" stopIfTrue="1">
      <formula>CK4=TRUE</formula>
    </cfRule>
  </conditionalFormatting>
  <conditionalFormatting sqref="AK9:AK10">
    <cfRule type="expression" dxfId="276" priority="323" stopIfTrue="1">
      <formula>CK9=TRUE</formula>
    </cfRule>
  </conditionalFormatting>
  <conditionalFormatting sqref="AK12:AK13">
    <cfRule type="expression" dxfId="275" priority="393" stopIfTrue="1">
      <formula>CK12=TRUE</formula>
    </cfRule>
  </conditionalFormatting>
  <conditionalFormatting sqref="AK15:AK21">
    <cfRule type="expression" dxfId="274" priority="463" stopIfTrue="1">
      <formula>CK15=TRUE</formula>
    </cfRule>
  </conditionalFormatting>
  <conditionalFormatting sqref="AK23:AK25">
    <cfRule type="expression" dxfId="273" priority="708" stopIfTrue="1">
      <formula>CK23=TRUE</formula>
    </cfRule>
  </conditionalFormatting>
  <conditionalFormatting sqref="AK8:AL8">
    <cfRule type="expression" dxfId="272" priority="126">
      <formula>$AK8</formula>
    </cfRule>
  </conditionalFormatting>
  <conditionalFormatting sqref="AK11:AL11">
    <cfRule type="expression" dxfId="271" priority="125">
      <formula>$AK11</formula>
    </cfRule>
  </conditionalFormatting>
  <conditionalFormatting sqref="AK14:AL14">
    <cfRule type="expression" dxfId="270" priority="124">
      <formula>$AK14</formula>
    </cfRule>
  </conditionalFormatting>
  <conditionalFormatting sqref="AK22:AL22">
    <cfRule type="expression" dxfId="269" priority="123">
      <formula>$AK22</formula>
    </cfRule>
  </conditionalFormatting>
  <conditionalFormatting sqref="AK26:AL26">
    <cfRule type="expression" dxfId="268" priority="122">
      <formula>$AK26</formula>
    </cfRule>
  </conditionalFormatting>
  <conditionalFormatting sqref="AL3">
    <cfRule type="expression" dxfId="267" priority="109">
      <formula>$AK3</formula>
    </cfRule>
  </conditionalFormatting>
  <conditionalFormatting sqref="AL1:AT2">
    <cfRule type="expression" dxfId="266" priority="117">
      <formula>OR($AL1=3)</formula>
    </cfRule>
  </conditionalFormatting>
  <conditionalFormatting sqref="AM8:AN8 AM11:AN11 AM14:AN14 AM22:AN22 AM26:AN26">
    <cfRule type="expression" dxfId="265" priority="93">
      <formula>OR($AL8=2,$AL8=3,$AL8=1)</formula>
    </cfRule>
    <cfRule type="expression" dxfId="264" priority="94">
      <formula>OR($AL8=3)</formula>
    </cfRule>
  </conditionalFormatting>
  <conditionalFormatting sqref="AM1:AS1">
    <cfRule type="expression" dxfId="263" priority="113">
      <formula>OR($AL1=3)</formula>
    </cfRule>
    <cfRule type="expression" dxfId="262" priority="112">
      <formula>OR($AL1=2,$AL1=3,$AL1=1)</formula>
    </cfRule>
  </conditionalFormatting>
  <conditionalFormatting sqref="AP8 AP11 AP14 AP22 AP26">
    <cfRule type="expression" dxfId="261" priority="91">
      <formula>OR($AL8=2,$AL8=3,$AL8=1)</formula>
    </cfRule>
    <cfRule type="expression" dxfId="260" priority="92">
      <formula>OR($AL8=3)</formula>
    </cfRule>
  </conditionalFormatting>
  <conditionalFormatting sqref="AQ4:AR27">
    <cfRule type="expression" dxfId="259" priority="89">
      <formula>OR($AL4=2,$AL4=3,$AL4=1)</formula>
    </cfRule>
    <cfRule type="expression" dxfId="258" priority="90">
      <formula>OR($AL4=3)</formula>
    </cfRule>
  </conditionalFormatting>
  <conditionalFormatting sqref="AS3">
    <cfRule type="expression" dxfId="257" priority="107">
      <formula>OR($AL3=2,$AL3=3,$AL3=1)</formula>
    </cfRule>
    <cfRule type="expression" dxfId="256" priority="108">
      <formula>OR($AL3=3)</formula>
    </cfRule>
  </conditionalFormatting>
  <conditionalFormatting sqref="AT3:AT52">
    <cfRule type="expression" dxfId="255" priority="1">
      <formula>OR($AL3=2,$AL3=3,$AL3=1)</formula>
    </cfRule>
    <cfRule type="expression" dxfId="254" priority="6">
      <formula>OR($AL3=3)</formula>
    </cfRule>
    <cfRule type="expression" dxfId="253" priority="4">
      <formula>OR($AL3=3)</formula>
    </cfRule>
    <cfRule type="expression" dxfId="252" priority="3">
      <formula>OR($AL3=2,$AL3=3,$AL3=1)</formula>
    </cfRule>
    <cfRule type="expression" dxfId="251" priority="2">
      <formula>OR($AL3=3)</formula>
    </cfRule>
    <cfRule type="expression" dxfId="250" priority="5">
      <formula>OR($AL3=2,$AL3=3,$AL3=1)</formula>
    </cfRule>
    <cfRule type="expression" dxfId="249" priority="7">
      <formula>OR($AL3=2,$AL3=3,$AL3=1)</formula>
    </cfRule>
    <cfRule type="expression" dxfId="248" priority="8">
      <formula>OR($AL3=3)</formula>
    </cfRule>
    <cfRule type="expression" dxfId="247" priority="9">
      <formula>OR($AL3=2,$AL3=3,$AL3=1)</formula>
    </cfRule>
    <cfRule type="expression" dxfId="246" priority="10">
      <formula>OR($AL3=3)</formula>
    </cfRule>
  </conditionalFormatting>
  <conditionalFormatting sqref="AW1 AW3">
    <cfRule type="expression" dxfId="245" priority="101">
      <formula>OR($AL1=2,$AL1=3,$AL1=1)</formula>
    </cfRule>
    <cfRule type="expression" dxfId="244" priority="102">
      <formula>OR($AL1=3)</formula>
    </cfRule>
  </conditionalFormatting>
  <conditionalFormatting sqref="AW1:AW3">
    <cfRule type="expression" dxfId="243" priority="104">
      <formula>OR($AL1=3)</formula>
    </cfRule>
    <cfRule type="expression" dxfId="242" priority="103">
      <formula>OR($AL1=2,$AL1=3,$AL1=1)</formula>
    </cfRule>
  </conditionalFormatting>
  <conditionalFormatting sqref="AY1:AY2">
    <cfRule type="expression" dxfId="241" priority="20">
      <formula>OR($AL1=3)</formula>
    </cfRule>
    <cfRule type="expression" dxfId="240" priority="19">
      <formula>OR($AL1=2,$AL1=3,$AL1=1)</formula>
    </cfRule>
  </conditionalFormatting>
  <conditionalFormatting sqref="AY1:AY3">
    <cfRule type="expression" dxfId="239" priority="23">
      <formula>OR($AL1=2,$AL1=3,$AL1=1)</formula>
    </cfRule>
    <cfRule type="expression" dxfId="238" priority="22">
      <formula>OR($AL1=3)</formula>
    </cfRule>
    <cfRule type="expression" dxfId="237" priority="21">
      <formula>OR($AL1=2,$AL1=3,$AL1=1)</formula>
    </cfRule>
    <cfRule type="expression" dxfId="236" priority="14">
      <formula>OR($AL1=3)</formula>
    </cfRule>
    <cfRule type="expression" dxfId="235" priority="13">
      <formula>OR($AL1=2,$AL1=3,$AL1=1)</formula>
    </cfRule>
    <cfRule type="expression" dxfId="234" priority="24">
      <formula>OR($AL1=3)</formula>
    </cfRule>
  </conditionalFormatting>
  <conditionalFormatting sqref="AY3">
    <cfRule type="expression" dxfId="233" priority="11">
      <formula>OR($AL3=2,$AL3=3,$AL3=1)</formula>
    </cfRule>
    <cfRule type="expression" dxfId="232" priority="12">
      <formula>OR($AL3=3)</formula>
    </cfRule>
  </conditionalFormatting>
  <hyperlinks>
    <hyperlink ref="B28" location="'主頁 Main Page'!A1" display="回主頁 Back to Main Page" xr:uid="{E32C7B1E-D923-455C-8E4D-5418EF45E0BE}"/>
    <hyperlink ref="B28:AK28" location="'主頁 Main Page'!D50" display="回主頁 Back to Main Page" xr:uid="{96FB414A-58C0-47F3-85BE-94C284D51DEE}"/>
  </hyperlinks>
  <pageMargins left="0.7" right="0.7" top="0.75" bottom="0.75" header="0.3" footer="0.3"/>
  <pageSetup paperSize="9" scale="7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8853" r:id="rId4" name="Check Box 5">
              <controlPr defaultSize="0" autoFill="0" autoLine="0" autoPict="0">
                <anchor moveWithCells="1">
                  <from>
                    <xdr:col>1</xdr:col>
                    <xdr:colOff>0</xdr:colOff>
                    <xdr:row>3</xdr:row>
                    <xdr:rowOff>0</xdr:rowOff>
                  </from>
                  <to>
                    <xdr:col>2</xdr:col>
                    <xdr:colOff>47625</xdr:colOff>
                    <xdr:row>4</xdr:row>
                    <xdr:rowOff>9525</xdr:rowOff>
                  </to>
                </anchor>
              </controlPr>
            </control>
          </mc:Choice>
        </mc:AlternateContent>
        <mc:AlternateContent xmlns:mc="http://schemas.openxmlformats.org/markup-compatibility/2006">
          <mc:Choice Requires="x14">
            <control shapeId="78854" r:id="rId5" name="Check Box 6">
              <controlPr defaultSize="0" autoFill="0" autoLine="0" autoPict="0">
                <anchor moveWithCells="1">
                  <from>
                    <xdr:col>1</xdr:col>
                    <xdr:colOff>0</xdr:colOff>
                    <xdr:row>4</xdr:row>
                    <xdr:rowOff>0</xdr:rowOff>
                  </from>
                  <to>
                    <xdr:col>2</xdr:col>
                    <xdr:colOff>47625</xdr:colOff>
                    <xdr:row>5</xdr:row>
                    <xdr:rowOff>9525</xdr:rowOff>
                  </to>
                </anchor>
              </controlPr>
            </control>
          </mc:Choice>
        </mc:AlternateContent>
        <mc:AlternateContent xmlns:mc="http://schemas.openxmlformats.org/markup-compatibility/2006">
          <mc:Choice Requires="x14">
            <control shapeId="78855" r:id="rId6" name="Check Box 7">
              <controlPr defaultSize="0" autoFill="0" autoLine="0" autoPict="0">
                <anchor moveWithCells="1">
                  <from>
                    <xdr:col>1</xdr:col>
                    <xdr:colOff>0</xdr:colOff>
                    <xdr:row>5</xdr:row>
                    <xdr:rowOff>0</xdr:rowOff>
                  </from>
                  <to>
                    <xdr:col>2</xdr:col>
                    <xdr:colOff>47625</xdr:colOff>
                    <xdr:row>6</xdr:row>
                    <xdr:rowOff>9525</xdr:rowOff>
                  </to>
                </anchor>
              </controlPr>
            </control>
          </mc:Choice>
        </mc:AlternateContent>
        <mc:AlternateContent xmlns:mc="http://schemas.openxmlformats.org/markup-compatibility/2006">
          <mc:Choice Requires="x14">
            <control shapeId="78856" r:id="rId7" name="Check Box 8">
              <controlPr defaultSize="0" autoFill="0" autoLine="0" autoPict="0">
                <anchor moveWithCells="1">
                  <from>
                    <xdr:col>1</xdr:col>
                    <xdr:colOff>0</xdr:colOff>
                    <xdr:row>6</xdr:row>
                    <xdr:rowOff>0</xdr:rowOff>
                  </from>
                  <to>
                    <xdr:col>2</xdr:col>
                    <xdr:colOff>47625</xdr:colOff>
                    <xdr:row>7</xdr:row>
                    <xdr:rowOff>9525</xdr:rowOff>
                  </to>
                </anchor>
              </controlPr>
            </control>
          </mc:Choice>
        </mc:AlternateContent>
        <mc:AlternateContent xmlns:mc="http://schemas.openxmlformats.org/markup-compatibility/2006">
          <mc:Choice Requires="x14">
            <control shapeId="78857" r:id="rId8" name="Check Box 9">
              <controlPr defaultSize="0" autoFill="0" autoLine="0" autoPict="0">
                <anchor moveWithCells="1">
                  <from>
                    <xdr:col>1</xdr:col>
                    <xdr:colOff>0</xdr:colOff>
                    <xdr:row>8</xdr:row>
                    <xdr:rowOff>0</xdr:rowOff>
                  </from>
                  <to>
                    <xdr:col>2</xdr:col>
                    <xdr:colOff>47625</xdr:colOff>
                    <xdr:row>9</xdr:row>
                    <xdr:rowOff>9525</xdr:rowOff>
                  </to>
                </anchor>
              </controlPr>
            </control>
          </mc:Choice>
        </mc:AlternateContent>
        <mc:AlternateContent xmlns:mc="http://schemas.openxmlformats.org/markup-compatibility/2006">
          <mc:Choice Requires="x14">
            <control shapeId="78858" r:id="rId9" name="Check Box 10">
              <controlPr defaultSize="0" autoFill="0" autoLine="0" autoPict="0">
                <anchor moveWithCells="1">
                  <from>
                    <xdr:col>1</xdr:col>
                    <xdr:colOff>0</xdr:colOff>
                    <xdr:row>9</xdr:row>
                    <xdr:rowOff>0</xdr:rowOff>
                  </from>
                  <to>
                    <xdr:col>2</xdr:col>
                    <xdr:colOff>47625</xdr:colOff>
                    <xdr:row>10</xdr:row>
                    <xdr:rowOff>9525</xdr:rowOff>
                  </to>
                </anchor>
              </controlPr>
            </control>
          </mc:Choice>
        </mc:AlternateContent>
        <mc:AlternateContent xmlns:mc="http://schemas.openxmlformats.org/markup-compatibility/2006">
          <mc:Choice Requires="x14">
            <control shapeId="78859" r:id="rId10" name="Check Box 11">
              <controlPr defaultSize="0" autoFill="0" autoLine="0" autoPict="0">
                <anchor moveWithCells="1">
                  <from>
                    <xdr:col>1</xdr:col>
                    <xdr:colOff>0</xdr:colOff>
                    <xdr:row>11</xdr:row>
                    <xdr:rowOff>0</xdr:rowOff>
                  </from>
                  <to>
                    <xdr:col>2</xdr:col>
                    <xdr:colOff>47625</xdr:colOff>
                    <xdr:row>12</xdr:row>
                    <xdr:rowOff>9525</xdr:rowOff>
                  </to>
                </anchor>
              </controlPr>
            </control>
          </mc:Choice>
        </mc:AlternateContent>
        <mc:AlternateContent xmlns:mc="http://schemas.openxmlformats.org/markup-compatibility/2006">
          <mc:Choice Requires="x14">
            <control shapeId="78860" r:id="rId11" name="Check Box 12">
              <controlPr defaultSize="0" autoFill="0" autoLine="0" autoPict="0">
                <anchor moveWithCells="1">
                  <from>
                    <xdr:col>1</xdr:col>
                    <xdr:colOff>0</xdr:colOff>
                    <xdr:row>12</xdr:row>
                    <xdr:rowOff>0</xdr:rowOff>
                  </from>
                  <to>
                    <xdr:col>2</xdr:col>
                    <xdr:colOff>47625</xdr:colOff>
                    <xdr:row>13</xdr:row>
                    <xdr:rowOff>9525</xdr:rowOff>
                  </to>
                </anchor>
              </controlPr>
            </control>
          </mc:Choice>
        </mc:AlternateContent>
        <mc:AlternateContent xmlns:mc="http://schemas.openxmlformats.org/markup-compatibility/2006">
          <mc:Choice Requires="x14">
            <control shapeId="78861" r:id="rId12" name="Check Box 13">
              <controlPr defaultSize="0" autoFill="0" autoLine="0" autoPict="0">
                <anchor moveWithCells="1">
                  <from>
                    <xdr:col>1</xdr:col>
                    <xdr:colOff>0</xdr:colOff>
                    <xdr:row>14</xdr:row>
                    <xdr:rowOff>0</xdr:rowOff>
                  </from>
                  <to>
                    <xdr:col>2</xdr:col>
                    <xdr:colOff>47625</xdr:colOff>
                    <xdr:row>15</xdr:row>
                    <xdr:rowOff>9525</xdr:rowOff>
                  </to>
                </anchor>
              </controlPr>
            </control>
          </mc:Choice>
        </mc:AlternateContent>
        <mc:AlternateContent xmlns:mc="http://schemas.openxmlformats.org/markup-compatibility/2006">
          <mc:Choice Requires="x14">
            <control shapeId="78862" r:id="rId13" name="Check Box 14">
              <controlPr defaultSize="0" autoFill="0" autoLine="0" autoPict="0">
                <anchor moveWithCells="1">
                  <from>
                    <xdr:col>1</xdr:col>
                    <xdr:colOff>0</xdr:colOff>
                    <xdr:row>15</xdr:row>
                    <xdr:rowOff>0</xdr:rowOff>
                  </from>
                  <to>
                    <xdr:col>2</xdr:col>
                    <xdr:colOff>47625</xdr:colOff>
                    <xdr:row>16</xdr:row>
                    <xdr:rowOff>9525</xdr:rowOff>
                  </to>
                </anchor>
              </controlPr>
            </control>
          </mc:Choice>
        </mc:AlternateContent>
        <mc:AlternateContent xmlns:mc="http://schemas.openxmlformats.org/markup-compatibility/2006">
          <mc:Choice Requires="x14">
            <control shapeId="78863" r:id="rId14" name="Check Box 15">
              <controlPr defaultSize="0" autoFill="0" autoLine="0" autoPict="0">
                <anchor moveWithCells="1">
                  <from>
                    <xdr:col>1</xdr:col>
                    <xdr:colOff>0</xdr:colOff>
                    <xdr:row>16</xdr:row>
                    <xdr:rowOff>0</xdr:rowOff>
                  </from>
                  <to>
                    <xdr:col>2</xdr:col>
                    <xdr:colOff>47625</xdr:colOff>
                    <xdr:row>17</xdr:row>
                    <xdr:rowOff>9525</xdr:rowOff>
                  </to>
                </anchor>
              </controlPr>
            </control>
          </mc:Choice>
        </mc:AlternateContent>
        <mc:AlternateContent xmlns:mc="http://schemas.openxmlformats.org/markup-compatibility/2006">
          <mc:Choice Requires="x14">
            <control shapeId="78864" r:id="rId15" name="Check Box 16">
              <controlPr defaultSize="0" autoFill="0" autoLine="0" autoPict="0">
                <anchor moveWithCells="1">
                  <from>
                    <xdr:col>1</xdr:col>
                    <xdr:colOff>0</xdr:colOff>
                    <xdr:row>17</xdr:row>
                    <xdr:rowOff>0</xdr:rowOff>
                  </from>
                  <to>
                    <xdr:col>2</xdr:col>
                    <xdr:colOff>47625</xdr:colOff>
                    <xdr:row>18</xdr:row>
                    <xdr:rowOff>9525</xdr:rowOff>
                  </to>
                </anchor>
              </controlPr>
            </control>
          </mc:Choice>
        </mc:AlternateContent>
        <mc:AlternateContent xmlns:mc="http://schemas.openxmlformats.org/markup-compatibility/2006">
          <mc:Choice Requires="x14">
            <control shapeId="78865" r:id="rId16" name="Check Box 17">
              <controlPr defaultSize="0" autoFill="0" autoLine="0" autoPict="0">
                <anchor moveWithCells="1">
                  <from>
                    <xdr:col>1</xdr:col>
                    <xdr:colOff>0</xdr:colOff>
                    <xdr:row>18</xdr:row>
                    <xdr:rowOff>0</xdr:rowOff>
                  </from>
                  <to>
                    <xdr:col>2</xdr:col>
                    <xdr:colOff>47625</xdr:colOff>
                    <xdr:row>19</xdr:row>
                    <xdr:rowOff>9525</xdr:rowOff>
                  </to>
                </anchor>
              </controlPr>
            </control>
          </mc:Choice>
        </mc:AlternateContent>
        <mc:AlternateContent xmlns:mc="http://schemas.openxmlformats.org/markup-compatibility/2006">
          <mc:Choice Requires="x14">
            <control shapeId="78866" r:id="rId17" name="Check Box 18">
              <controlPr defaultSize="0" autoFill="0" autoLine="0" autoPict="0">
                <anchor moveWithCells="1">
                  <from>
                    <xdr:col>1</xdr:col>
                    <xdr:colOff>0</xdr:colOff>
                    <xdr:row>19</xdr:row>
                    <xdr:rowOff>0</xdr:rowOff>
                  </from>
                  <to>
                    <xdr:col>2</xdr:col>
                    <xdr:colOff>47625</xdr:colOff>
                    <xdr:row>20</xdr:row>
                    <xdr:rowOff>9525</xdr:rowOff>
                  </to>
                </anchor>
              </controlPr>
            </control>
          </mc:Choice>
        </mc:AlternateContent>
        <mc:AlternateContent xmlns:mc="http://schemas.openxmlformats.org/markup-compatibility/2006">
          <mc:Choice Requires="x14">
            <control shapeId="78867" r:id="rId18" name="Check Box 19">
              <controlPr defaultSize="0" autoFill="0" autoLine="0" autoPict="0">
                <anchor moveWithCells="1">
                  <from>
                    <xdr:col>1</xdr:col>
                    <xdr:colOff>0</xdr:colOff>
                    <xdr:row>20</xdr:row>
                    <xdr:rowOff>0</xdr:rowOff>
                  </from>
                  <to>
                    <xdr:col>2</xdr:col>
                    <xdr:colOff>47625</xdr:colOff>
                    <xdr:row>21</xdr:row>
                    <xdr:rowOff>9525</xdr:rowOff>
                  </to>
                </anchor>
              </controlPr>
            </control>
          </mc:Choice>
        </mc:AlternateContent>
        <mc:AlternateContent xmlns:mc="http://schemas.openxmlformats.org/markup-compatibility/2006">
          <mc:Choice Requires="x14">
            <control shapeId="78868" r:id="rId19" name="Check Box 20">
              <controlPr defaultSize="0" autoFill="0" autoLine="0" autoPict="0">
                <anchor moveWithCells="1">
                  <from>
                    <xdr:col>1</xdr:col>
                    <xdr:colOff>0</xdr:colOff>
                    <xdr:row>22</xdr:row>
                    <xdr:rowOff>0</xdr:rowOff>
                  </from>
                  <to>
                    <xdr:col>2</xdr:col>
                    <xdr:colOff>47625</xdr:colOff>
                    <xdr:row>23</xdr:row>
                    <xdr:rowOff>9525</xdr:rowOff>
                  </to>
                </anchor>
              </controlPr>
            </control>
          </mc:Choice>
        </mc:AlternateContent>
        <mc:AlternateContent xmlns:mc="http://schemas.openxmlformats.org/markup-compatibility/2006">
          <mc:Choice Requires="x14">
            <control shapeId="78869" r:id="rId20" name="Check Box 21">
              <controlPr defaultSize="0" autoFill="0" autoLine="0" autoPict="0">
                <anchor moveWithCells="1">
                  <from>
                    <xdr:col>1</xdr:col>
                    <xdr:colOff>0</xdr:colOff>
                    <xdr:row>23</xdr:row>
                    <xdr:rowOff>0</xdr:rowOff>
                  </from>
                  <to>
                    <xdr:col>2</xdr:col>
                    <xdr:colOff>47625</xdr:colOff>
                    <xdr:row>24</xdr:row>
                    <xdr:rowOff>9525</xdr:rowOff>
                  </to>
                </anchor>
              </controlPr>
            </control>
          </mc:Choice>
        </mc:AlternateContent>
        <mc:AlternateContent xmlns:mc="http://schemas.openxmlformats.org/markup-compatibility/2006">
          <mc:Choice Requires="x14">
            <control shapeId="78870" r:id="rId21" name="Check Box 22">
              <controlPr defaultSize="0" autoFill="0" autoLine="0" autoPict="0">
                <anchor moveWithCells="1">
                  <from>
                    <xdr:col>1</xdr:col>
                    <xdr:colOff>0</xdr:colOff>
                    <xdr:row>24</xdr:row>
                    <xdr:rowOff>0</xdr:rowOff>
                  </from>
                  <to>
                    <xdr:col>2</xdr:col>
                    <xdr:colOff>47625</xdr:colOff>
                    <xdr:row>25</xdr:row>
                    <xdr:rowOff>9525</xdr:rowOff>
                  </to>
                </anchor>
              </controlPr>
            </control>
          </mc:Choice>
        </mc:AlternateContent>
        <mc:AlternateContent xmlns:mc="http://schemas.openxmlformats.org/markup-compatibility/2006">
          <mc:Choice Requires="x14">
            <control shapeId="78871" r:id="rId22" name="Check Box 23">
              <controlPr defaultSize="0" autoFill="0" autoLine="0" autoPict="0">
                <anchor moveWithCells="1">
                  <from>
                    <xdr:col>1</xdr:col>
                    <xdr:colOff>0</xdr:colOff>
                    <xdr:row>26</xdr:row>
                    <xdr:rowOff>0</xdr:rowOff>
                  </from>
                  <to>
                    <xdr:col>2</xdr:col>
                    <xdr:colOff>47625</xdr:colOff>
                    <xdr:row>27</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3EA6F-1066-45E2-8869-C38F818CB416}">
  <sheetPr codeName="Sheet2">
    <tabColor rgb="FFFFC000"/>
  </sheetPr>
  <dimension ref="B1:CL84"/>
  <sheetViews>
    <sheetView view="pageBreakPreview" zoomScale="106" zoomScaleNormal="100" zoomScaleSheetLayoutView="106" workbookViewId="0">
      <selection activeCell="B14" sqref="B14:AJ14"/>
    </sheetView>
  </sheetViews>
  <sheetFormatPr defaultRowHeight="15.75"/>
  <cols>
    <col min="1" max="1" width="4.5703125" customWidth="1"/>
    <col min="2" max="2" width="3.7109375" style="11" customWidth="1"/>
    <col min="3" max="3" width="3.7109375" style="50" customWidth="1"/>
    <col min="4" max="37" width="3.7109375" style="11" customWidth="1"/>
    <col min="38" max="50" width="9.140625" hidden="1" customWidth="1"/>
    <col min="51" max="51" width="74.140625" hidden="1" customWidth="1"/>
    <col min="52" max="53" width="9.140625" style="11" customWidth="1"/>
    <col min="54" max="89" width="9.140625" style="11" hidden="1" customWidth="1"/>
    <col min="90" max="90" width="9.140625" style="11" customWidth="1"/>
  </cols>
  <sheetData>
    <row r="1" spans="2:54" ht="16.5">
      <c r="B1" s="642" t="s">
        <v>1</v>
      </c>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4"/>
      <c r="AL1" s="40"/>
      <c r="AN1" s="41" t="s">
        <v>268</v>
      </c>
      <c r="AP1" s="41" t="s">
        <v>269</v>
      </c>
      <c r="AY1" s="46" t="str">
        <f>IF(OR(COUNTIF(BB1:BB139,TRUE)),"《"&amp;B1&amp;"》","")</f>
        <v/>
      </c>
    </row>
    <row r="2" spans="2:54">
      <c r="B2" s="648" t="s">
        <v>0</v>
      </c>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646"/>
      <c r="AI2" s="646"/>
      <c r="AJ2" s="646"/>
      <c r="AK2" s="649"/>
      <c r="AL2" s="42" t="s">
        <v>18</v>
      </c>
      <c r="AM2" s="42" t="s">
        <v>20</v>
      </c>
      <c r="AN2" s="42" t="s">
        <v>270</v>
      </c>
      <c r="AO2" s="43" t="s">
        <v>271</v>
      </c>
      <c r="AP2" s="42" t="s">
        <v>272</v>
      </c>
      <c r="AQ2" s="42" t="s">
        <v>19</v>
      </c>
      <c r="AR2" s="42" t="s">
        <v>273</v>
      </c>
      <c r="AS2" s="42" t="s">
        <v>274</v>
      </c>
      <c r="AT2" s="42" t="s">
        <v>20</v>
      </c>
      <c r="AU2" s="2"/>
      <c r="AV2" s="2"/>
      <c r="AY2" s="47" t="str" cm="1">
        <f t="array" ref="AY2">IF(AY1&lt;&gt;"",LOOKUP(2,1/(AT3:AT1003&lt;&gt;""),AT3:AT1003),"")</f>
        <v/>
      </c>
    </row>
    <row r="3" spans="2:54">
      <c r="B3" s="651" t="s">
        <v>113</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48">
        <f>COUNTIF(BB4:BB10,TRUE)</f>
        <v>0</v>
      </c>
      <c r="AL3" s="44">
        <v>1</v>
      </c>
      <c r="AM3" t="str">
        <f>B3</f>
        <v>1.相關測項 (樣品量:各項約30cc以上)</v>
      </c>
      <c r="AN3" t="b">
        <f>OR(BB4:BB10)</f>
        <v>0</v>
      </c>
      <c r="AO3" t="s">
        <v>21</v>
      </c>
      <c r="AP3" t="b">
        <f>TRUE</f>
        <v>1</v>
      </c>
      <c r="AQ3" s="45" t="b">
        <f>AND($AN3,$AP3)</f>
        <v>0</v>
      </c>
      <c r="AR3" s="45" t="b">
        <f>IF($AN3=TRUE,$AP3&lt;&gt;TRUE)</f>
        <v>0</v>
      </c>
      <c r="AT3" s="11" t="str">
        <f>IF(AN3=TRUE,
    IF(AL3=3,
        IF(AM3="", "", "        "&amp;REPT("-", LEN(AO3) - LEN(SUBSTITUTE(AO3, "-", "")))&amp;AM3&amp;CHAR(10)),
        IF(AL3=1, ""&amp;AM3&amp;CHAR(10),
           IF(AL3=2, "      █"&amp;AM3&amp;CHAR(10), AM3&amp;CHAR(10))
        )
    ),
    "")</f>
        <v/>
      </c>
      <c r="AU3" s="8"/>
      <c r="AV3" s="8"/>
      <c r="AY3" s="45"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54">
      <c r="B4" s="21" t="b">
        <f>$BB$4</f>
        <v>0</v>
      </c>
      <c r="C4" s="653" t="s">
        <v>204</v>
      </c>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v>2</v>
      </c>
      <c r="AM4" s="6" t="str">
        <f>IF(BB4,C4,"")</f>
        <v/>
      </c>
      <c r="AN4" s="6" t="b">
        <f>BB4</f>
        <v>0</v>
      </c>
      <c r="AO4" s="6" t="s">
        <v>22</v>
      </c>
      <c r="AP4" s="6" t="b">
        <f>BB4</f>
        <v>0</v>
      </c>
      <c r="AQ4" s="45" t="b">
        <f t="shared" ref="AQ4:AQ29" si="0">AND($AN4,$AP4)</f>
        <v>0</v>
      </c>
      <c r="AR4" s="45" t="b">
        <f t="shared" ref="AR4:AR29" si="1">IF($AN4=TRUE,$AP4&lt;&gt;TRUE)</f>
        <v>0</v>
      </c>
      <c r="AS4" s="3"/>
      <c r="AT4" s="11" t="str">
        <f>AT3&amp;IF(AN4=TRUE,
    IF(AL4=3,
        IF(AM4="", "", "        "&amp;REPT("-", LEN(AO4) - LEN(SUBSTITUTE(AO4, "-", "")))&amp;AM4&amp;CHAR(10)),
        IF(AL4=1, ""&amp;AM4&amp;CHAR(10),
           IF(AL4=2, "      █"&amp;AM4&amp;CHAR(10), AM4&amp;CHAR(10))
        )
    ),
    "")</f>
        <v/>
      </c>
      <c r="AV4" s="8"/>
      <c r="AY4" s="39"/>
      <c r="BB4" s="11" t="b">
        <v>0</v>
      </c>
    </row>
    <row r="5" spans="2:54">
      <c r="B5" s="21" t="b">
        <f>$BB$5</f>
        <v>0</v>
      </c>
      <c r="C5" s="653" t="s">
        <v>205</v>
      </c>
      <c r="D5" s="653"/>
      <c r="E5" s="653"/>
      <c r="F5" s="653"/>
      <c r="G5" s="653"/>
      <c r="H5" s="653"/>
      <c r="I5" s="653"/>
      <c r="J5" s="653"/>
      <c r="K5" s="653"/>
      <c r="L5" s="653"/>
      <c r="M5" s="653"/>
      <c r="N5" s="653"/>
      <c r="O5" s="653"/>
      <c r="P5" s="653"/>
      <c r="Q5" s="653"/>
      <c r="R5" s="653"/>
      <c r="S5" s="653"/>
      <c r="T5" s="653"/>
      <c r="U5" s="653"/>
      <c r="V5" s="653"/>
      <c r="W5" s="653"/>
      <c r="X5" s="653"/>
      <c r="Y5" s="653"/>
      <c r="Z5" s="653"/>
      <c r="AA5" s="653"/>
      <c r="AB5" s="653"/>
      <c r="AC5" s="653"/>
      <c r="AD5" s="653"/>
      <c r="AE5" s="653"/>
      <c r="AF5" s="653"/>
      <c r="AG5" s="653"/>
      <c r="AH5" s="653"/>
      <c r="AI5" s="653"/>
      <c r="AJ5" s="653"/>
      <c r="AK5" s="653"/>
      <c r="AL5">
        <v>2</v>
      </c>
      <c r="AM5" s="6" t="str">
        <f t="shared" ref="AM5:AM10" si="2">IF(BB5,C5,"")</f>
        <v/>
      </c>
      <c r="AN5" s="6" t="b">
        <f t="shared" ref="AN5:AN29" si="3">BB5</f>
        <v>0</v>
      </c>
      <c r="AO5" s="6" t="s">
        <v>23</v>
      </c>
      <c r="AP5" s="6" t="b">
        <f t="shared" ref="AP5:AP10" si="4">BB5</f>
        <v>0</v>
      </c>
      <c r="AQ5" s="45" t="b">
        <f t="shared" si="0"/>
        <v>0</v>
      </c>
      <c r="AR5" s="45" t="b">
        <f t="shared" si="1"/>
        <v>0</v>
      </c>
      <c r="AS5" s="3"/>
      <c r="AT5" s="11" t="str">
        <f t="shared" ref="AT5:AT52" si="5">AT4&amp;IF(AN5=TRUE,
    IF(AL5=3,
        IF(AM5="", "", "        "&amp;REPT("-", LEN(AO5) - LEN(SUBSTITUTE(AO5, "-", "")))&amp;AM5&amp;CHAR(10)),
        IF(AL5=1, ""&amp;AM5&amp;CHAR(10),
           IF(AL5=2, "      █"&amp;AM5&amp;CHAR(10), AM5&amp;CHAR(10))
        )
    ),
    "")</f>
        <v/>
      </c>
      <c r="AV5" s="8"/>
      <c r="AY5" s="39"/>
      <c r="BB5" s="11" t="b">
        <v>0</v>
      </c>
    </row>
    <row r="6" spans="2:54">
      <c r="B6" s="21" t="b">
        <f>$BB$6</f>
        <v>0</v>
      </c>
      <c r="C6" s="653" t="s">
        <v>206</v>
      </c>
      <c r="D6" s="653"/>
      <c r="E6" s="653"/>
      <c r="F6" s="653"/>
      <c r="G6" s="653"/>
      <c r="H6" s="653"/>
      <c r="I6" s="653"/>
      <c r="J6" s="653"/>
      <c r="K6" s="653"/>
      <c r="L6" s="653"/>
      <c r="M6" s="653"/>
      <c r="N6" s="653"/>
      <c r="O6" s="653"/>
      <c r="P6" s="653"/>
      <c r="Q6" s="653"/>
      <c r="R6" s="653"/>
      <c r="S6" s="653"/>
      <c r="T6" s="653"/>
      <c r="U6" s="653"/>
      <c r="V6" s="653"/>
      <c r="W6" s="653"/>
      <c r="X6" s="653"/>
      <c r="Y6" s="653"/>
      <c r="Z6" s="653"/>
      <c r="AA6" s="653"/>
      <c r="AB6" s="653"/>
      <c r="AC6" s="653"/>
      <c r="AD6" s="653"/>
      <c r="AE6" s="653"/>
      <c r="AF6" s="653"/>
      <c r="AG6" s="653"/>
      <c r="AH6" s="653"/>
      <c r="AI6" s="653"/>
      <c r="AJ6" s="653"/>
      <c r="AK6" s="653"/>
      <c r="AL6">
        <v>2</v>
      </c>
      <c r="AM6" s="6" t="str">
        <f t="shared" si="2"/>
        <v/>
      </c>
      <c r="AN6" s="6" t="b">
        <f t="shared" si="3"/>
        <v>0</v>
      </c>
      <c r="AO6" s="6" t="s">
        <v>24</v>
      </c>
      <c r="AP6" s="6" t="b">
        <f t="shared" si="4"/>
        <v>0</v>
      </c>
      <c r="AQ6" s="45" t="b">
        <f t="shared" si="0"/>
        <v>0</v>
      </c>
      <c r="AR6" s="45" t="b">
        <f t="shared" si="1"/>
        <v>0</v>
      </c>
      <c r="AS6" s="3"/>
      <c r="AT6" s="11" t="str">
        <f t="shared" si="5"/>
        <v/>
      </c>
      <c r="AV6" s="8"/>
      <c r="AY6" s="39"/>
      <c r="BB6" s="11" t="b">
        <v>0</v>
      </c>
    </row>
    <row r="7" spans="2:54">
      <c r="B7" s="21" t="b">
        <f>$BB$7</f>
        <v>0</v>
      </c>
      <c r="C7" s="653" t="s">
        <v>207</v>
      </c>
      <c r="D7" s="653"/>
      <c r="E7" s="653"/>
      <c r="F7" s="653"/>
      <c r="G7" s="653"/>
      <c r="H7" s="653"/>
      <c r="I7" s="653"/>
      <c r="J7" s="653"/>
      <c r="K7" s="653"/>
      <c r="L7" s="653"/>
      <c r="M7" s="653"/>
      <c r="N7" s="653"/>
      <c r="O7" s="653"/>
      <c r="P7" s="653"/>
      <c r="Q7" s="653"/>
      <c r="R7" s="653"/>
      <c r="S7" s="653"/>
      <c r="T7" s="653"/>
      <c r="U7" s="653"/>
      <c r="V7" s="653"/>
      <c r="W7" s="653"/>
      <c r="X7" s="653"/>
      <c r="Y7" s="653"/>
      <c r="Z7" s="653"/>
      <c r="AA7" s="653"/>
      <c r="AB7" s="653"/>
      <c r="AC7" s="653"/>
      <c r="AD7" s="653"/>
      <c r="AE7" s="653"/>
      <c r="AF7" s="653"/>
      <c r="AG7" s="653"/>
      <c r="AH7" s="653"/>
      <c r="AI7" s="653"/>
      <c r="AJ7" s="653"/>
      <c r="AK7" s="653"/>
      <c r="AL7">
        <v>2</v>
      </c>
      <c r="AM7" s="6" t="str">
        <f t="shared" si="2"/>
        <v/>
      </c>
      <c r="AN7" s="6" t="b">
        <f t="shared" si="3"/>
        <v>0</v>
      </c>
      <c r="AO7" s="6" t="s">
        <v>25</v>
      </c>
      <c r="AP7" s="6" t="b">
        <f t="shared" si="4"/>
        <v>0</v>
      </c>
      <c r="AQ7" s="45" t="b">
        <f t="shared" si="0"/>
        <v>0</v>
      </c>
      <c r="AR7" s="45" t="b">
        <f t="shared" si="1"/>
        <v>0</v>
      </c>
      <c r="AS7" s="3"/>
      <c r="AT7" s="11" t="str">
        <f t="shared" si="5"/>
        <v/>
      </c>
      <c r="AV7" s="8"/>
      <c r="AY7" s="39"/>
      <c r="BB7" s="11" t="b">
        <v>0</v>
      </c>
    </row>
    <row r="8" spans="2:54">
      <c r="B8" s="21" t="b">
        <f>$BB$8</f>
        <v>0</v>
      </c>
      <c r="C8" s="653" t="s">
        <v>208</v>
      </c>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3"/>
      <c r="AJ8" s="653"/>
      <c r="AK8" s="653"/>
      <c r="AL8">
        <v>2</v>
      </c>
      <c r="AM8" s="6" t="str">
        <f t="shared" si="2"/>
        <v/>
      </c>
      <c r="AN8" s="6" t="b">
        <f t="shared" si="3"/>
        <v>0</v>
      </c>
      <c r="AO8" s="6" t="s">
        <v>26</v>
      </c>
      <c r="AP8" s="6" t="b">
        <f t="shared" si="4"/>
        <v>0</v>
      </c>
      <c r="AQ8" s="45" t="b">
        <f t="shared" si="0"/>
        <v>0</v>
      </c>
      <c r="AR8" s="45" t="b">
        <f t="shared" si="1"/>
        <v>0</v>
      </c>
      <c r="AS8" s="3"/>
      <c r="AT8" s="11" t="str">
        <f t="shared" si="5"/>
        <v/>
      </c>
      <c r="AV8" s="8"/>
      <c r="AY8" s="39"/>
      <c r="BB8" s="11" t="b">
        <v>0</v>
      </c>
    </row>
    <row r="9" spans="2:54">
      <c r="B9" s="21" t="b">
        <f>$BB$9</f>
        <v>0</v>
      </c>
      <c r="C9" s="653" t="s">
        <v>209</v>
      </c>
      <c r="D9" s="653"/>
      <c r="E9" s="653"/>
      <c r="F9" s="653"/>
      <c r="G9" s="653"/>
      <c r="H9" s="653"/>
      <c r="I9" s="653"/>
      <c r="J9" s="653"/>
      <c r="K9" s="653"/>
      <c r="L9" s="653"/>
      <c r="M9" s="653"/>
      <c r="N9" s="653"/>
      <c r="O9" s="653"/>
      <c r="P9" s="653"/>
      <c r="Q9" s="653"/>
      <c r="R9" s="653"/>
      <c r="S9" s="653"/>
      <c r="T9" s="653"/>
      <c r="U9" s="653"/>
      <c r="V9" s="653"/>
      <c r="W9" s="653"/>
      <c r="X9" s="653"/>
      <c r="Y9" s="653"/>
      <c r="Z9" s="653"/>
      <c r="AA9" s="653"/>
      <c r="AB9" s="653"/>
      <c r="AC9" s="653"/>
      <c r="AD9" s="653"/>
      <c r="AE9" s="653"/>
      <c r="AF9" s="653"/>
      <c r="AG9" s="653"/>
      <c r="AH9" s="653"/>
      <c r="AI9" s="653"/>
      <c r="AJ9" s="653"/>
      <c r="AK9" s="653"/>
      <c r="AL9">
        <v>2</v>
      </c>
      <c r="AM9" s="6" t="str">
        <f t="shared" si="2"/>
        <v/>
      </c>
      <c r="AN9" s="6" t="b">
        <f t="shared" si="3"/>
        <v>0</v>
      </c>
      <c r="AO9" s="6" t="s">
        <v>27</v>
      </c>
      <c r="AP9" s="6" t="b">
        <f t="shared" si="4"/>
        <v>0</v>
      </c>
      <c r="AQ9" s="45" t="b">
        <f t="shared" si="0"/>
        <v>0</v>
      </c>
      <c r="AR9" s="45" t="b">
        <f t="shared" si="1"/>
        <v>0</v>
      </c>
      <c r="AS9" s="3"/>
      <c r="AT9" s="11" t="str">
        <f t="shared" si="5"/>
        <v/>
      </c>
      <c r="AV9" s="8"/>
      <c r="AY9" s="39"/>
      <c r="BB9" s="11" t="b">
        <v>0</v>
      </c>
    </row>
    <row r="10" spans="2:54">
      <c r="B10" s="21" t="b">
        <f>$BB$10</f>
        <v>0</v>
      </c>
      <c r="C10" s="653" t="s">
        <v>210</v>
      </c>
      <c r="D10" s="653"/>
      <c r="E10" s="653"/>
      <c r="F10" s="653"/>
      <c r="G10" s="653"/>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v>2</v>
      </c>
      <c r="AM10" s="6" t="str">
        <f t="shared" si="2"/>
        <v/>
      </c>
      <c r="AN10" s="6" t="b">
        <f t="shared" si="3"/>
        <v>0</v>
      </c>
      <c r="AO10" s="6" t="s">
        <v>28</v>
      </c>
      <c r="AP10" s="6" t="b">
        <f t="shared" si="4"/>
        <v>0</v>
      </c>
      <c r="AQ10" s="45" t="b">
        <f t="shared" si="0"/>
        <v>0</v>
      </c>
      <c r="AR10" s="45" t="b">
        <f t="shared" si="1"/>
        <v>0</v>
      </c>
      <c r="AS10" s="3"/>
      <c r="AT10" s="11" t="str">
        <f t="shared" si="5"/>
        <v/>
      </c>
      <c r="AV10" s="8"/>
      <c r="AY10" s="39"/>
      <c r="BB10" s="11" t="b">
        <v>0</v>
      </c>
    </row>
    <row r="11" spans="2:54">
      <c r="B11" s="651" t="s">
        <v>114</v>
      </c>
      <c r="C11" s="651"/>
      <c r="D11" s="651"/>
      <c r="E11" s="651"/>
      <c r="F11" s="651"/>
      <c r="G11" s="651"/>
      <c r="H11" s="651"/>
      <c r="I11" s="651"/>
      <c r="J11" s="651"/>
      <c r="K11" s="651"/>
      <c r="L11" s="651"/>
      <c r="M11" s="651"/>
      <c r="N11" s="651"/>
      <c r="O11" s="651"/>
      <c r="P11" s="651"/>
      <c r="Q11" s="651"/>
      <c r="R11" s="651"/>
      <c r="S11" s="651"/>
      <c r="T11" s="651"/>
      <c r="U11" s="651"/>
      <c r="V11" s="651"/>
      <c r="W11" s="651"/>
      <c r="X11" s="651"/>
      <c r="Y11" s="651"/>
      <c r="Z11" s="651"/>
      <c r="AA11" s="651"/>
      <c r="AB11" s="651"/>
      <c r="AC11" s="651"/>
      <c r="AD11" s="651"/>
      <c r="AE11" s="651"/>
      <c r="AF11" s="651"/>
      <c r="AG11" s="651"/>
      <c r="AH11" s="651"/>
      <c r="AI11" s="651"/>
      <c r="AJ11" s="651"/>
      <c r="AK11" s="48">
        <f>COUNTIF(BB12:BB13,TRUE)</f>
        <v>0</v>
      </c>
      <c r="AL11" s="5">
        <v>1</v>
      </c>
      <c r="AM11" t="str">
        <f>B11</f>
        <v xml:space="preserve">2. 四大重金屬(砷,鉛,鎘,汞):   </v>
      </c>
      <c r="AN11" t="b">
        <f>OR(BB12:BB13)</f>
        <v>0</v>
      </c>
      <c r="AO11" s="6" t="s">
        <v>29</v>
      </c>
      <c r="AP11" t="b">
        <f>TRUE</f>
        <v>1</v>
      </c>
      <c r="AQ11" s="45" t="b">
        <f t="shared" si="0"/>
        <v>0</v>
      </c>
      <c r="AR11" s="45" t="b">
        <f t="shared" si="1"/>
        <v>0</v>
      </c>
      <c r="AS11" s="3"/>
      <c r="AT11" s="11" t="str">
        <f t="shared" si="5"/>
        <v/>
      </c>
      <c r="AV11" s="8"/>
      <c r="AY11" s="39"/>
    </row>
    <row r="12" spans="2:54">
      <c r="B12" s="21" t="b">
        <f>$BB$12</f>
        <v>0</v>
      </c>
      <c r="C12" s="661" t="s">
        <v>211</v>
      </c>
      <c r="D12" s="661"/>
      <c r="E12" s="661"/>
      <c r="F12" s="661"/>
      <c r="G12" s="661"/>
      <c r="H12" s="661"/>
      <c r="I12" s="661"/>
      <c r="J12" s="661"/>
      <c r="K12" s="661"/>
      <c r="L12" s="661"/>
      <c r="M12" s="661"/>
      <c r="N12" s="661"/>
      <c r="O12" s="661"/>
      <c r="P12" s="661"/>
      <c r="Q12" s="661"/>
      <c r="R12" s="661"/>
      <c r="S12" s="661"/>
      <c r="T12" s="661"/>
      <c r="U12" s="661"/>
      <c r="V12" s="661"/>
      <c r="W12" s="661"/>
      <c r="X12" s="661"/>
      <c r="Y12" s="661"/>
      <c r="Z12" s="661"/>
      <c r="AA12" s="661"/>
      <c r="AB12" s="661"/>
      <c r="AC12" s="661"/>
      <c r="AD12" s="661"/>
      <c r="AE12" s="661"/>
      <c r="AF12" s="661"/>
      <c r="AG12" s="661"/>
      <c r="AH12" s="661"/>
      <c r="AI12" s="661"/>
      <c r="AJ12" s="661"/>
      <c r="AK12" s="661"/>
      <c r="AL12">
        <v>2</v>
      </c>
      <c r="AM12" s="6" t="str">
        <f t="shared" ref="AM12:AM13" si="6">IF(BB12,C12,"")</f>
        <v/>
      </c>
      <c r="AN12" s="6" t="b">
        <f t="shared" si="3"/>
        <v>0</v>
      </c>
      <c r="AO12" s="6" t="s">
        <v>30</v>
      </c>
      <c r="AP12" s="6" t="b">
        <f t="shared" ref="AP12:AP13" si="7">BB12</f>
        <v>0</v>
      </c>
      <c r="AQ12" s="45" t="b">
        <f t="shared" si="0"/>
        <v>0</v>
      </c>
      <c r="AR12" s="45" t="b">
        <f t="shared" si="1"/>
        <v>0</v>
      </c>
      <c r="AS12" s="3"/>
      <c r="AT12" s="11" t="str">
        <f t="shared" si="5"/>
        <v/>
      </c>
      <c r="AV12" s="8"/>
      <c r="AY12" s="39"/>
      <c r="BB12" s="11" t="b">
        <v>0</v>
      </c>
    </row>
    <row r="13" spans="2:54">
      <c r="B13" s="21" t="b">
        <f>$BB$13</f>
        <v>0</v>
      </c>
      <c r="C13" s="661" t="s">
        <v>212</v>
      </c>
      <c r="D13" s="661"/>
      <c r="E13" s="661"/>
      <c r="F13" s="661"/>
      <c r="G13" s="661"/>
      <c r="H13" s="661"/>
      <c r="I13" s="661"/>
      <c r="J13" s="661"/>
      <c r="K13" s="661"/>
      <c r="L13" s="661"/>
      <c r="M13" s="661"/>
      <c r="N13" s="661"/>
      <c r="O13" s="661"/>
      <c r="P13" s="661"/>
      <c r="Q13" s="661"/>
      <c r="R13" s="661"/>
      <c r="S13" s="661"/>
      <c r="T13" s="661"/>
      <c r="U13" s="661"/>
      <c r="V13" s="661"/>
      <c r="W13" s="661"/>
      <c r="X13" s="661"/>
      <c r="Y13" s="661"/>
      <c r="Z13" s="661"/>
      <c r="AA13" s="661"/>
      <c r="AB13" s="661"/>
      <c r="AC13" s="661"/>
      <c r="AD13" s="661"/>
      <c r="AE13" s="661"/>
      <c r="AF13" s="661"/>
      <c r="AG13" s="661"/>
      <c r="AH13" s="661"/>
      <c r="AI13" s="661"/>
      <c r="AJ13" s="661"/>
      <c r="AK13" s="661"/>
      <c r="AL13">
        <v>2</v>
      </c>
      <c r="AM13" s="6" t="str">
        <f t="shared" si="6"/>
        <v/>
      </c>
      <c r="AN13" s="6" t="b">
        <f t="shared" si="3"/>
        <v>0</v>
      </c>
      <c r="AO13" s="6" t="s">
        <v>31</v>
      </c>
      <c r="AP13" s="6" t="b">
        <f t="shared" si="7"/>
        <v>0</v>
      </c>
      <c r="AQ13" s="45" t="b">
        <f t="shared" si="0"/>
        <v>0</v>
      </c>
      <c r="AR13" s="45" t="b">
        <f t="shared" si="1"/>
        <v>0</v>
      </c>
      <c r="AS13" s="3"/>
      <c r="AT13" s="11" t="str">
        <f t="shared" si="5"/>
        <v/>
      </c>
      <c r="AV13" s="8"/>
      <c r="AY13" s="39"/>
      <c r="BB13" s="11" t="b">
        <v>0</v>
      </c>
    </row>
    <row r="14" spans="2:54">
      <c r="B14" s="651" t="s">
        <v>115</v>
      </c>
      <c r="C14" s="651"/>
      <c r="D14" s="651"/>
      <c r="E14" s="651"/>
      <c r="F14" s="651"/>
      <c r="G14" s="651"/>
      <c r="H14" s="651"/>
      <c r="I14" s="651"/>
      <c r="J14" s="651"/>
      <c r="K14" s="651"/>
      <c r="L14" s="651"/>
      <c r="M14" s="651"/>
      <c r="N14" s="651"/>
      <c r="O14" s="651"/>
      <c r="P14" s="651"/>
      <c r="Q14" s="651"/>
      <c r="R14" s="651"/>
      <c r="S14" s="651"/>
      <c r="T14" s="651"/>
      <c r="U14" s="651"/>
      <c r="V14" s="651"/>
      <c r="W14" s="651"/>
      <c r="X14" s="651"/>
      <c r="Y14" s="651"/>
      <c r="Z14" s="651"/>
      <c r="AA14" s="651"/>
      <c r="AB14" s="651"/>
      <c r="AC14" s="651"/>
      <c r="AD14" s="651"/>
      <c r="AE14" s="651"/>
      <c r="AF14" s="651"/>
      <c r="AG14" s="651"/>
      <c r="AH14" s="651"/>
      <c r="AI14" s="651"/>
      <c r="AJ14" s="651"/>
      <c r="AK14" s="48">
        <f>COUNTIF(BB15:BB16,TRUE)</f>
        <v>0</v>
      </c>
      <c r="AL14" s="5">
        <v>1</v>
      </c>
      <c r="AM14" t="str">
        <f>B14</f>
        <v xml:space="preserve">3. 八大重金屬(砷,鉛,鎘,汞,鋇,鉻,鎳,銻):  </v>
      </c>
      <c r="AN14" t="b">
        <f>OR(BB15:BB16)</f>
        <v>0</v>
      </c>
      <c r="AO14" s="6" t="s">
        <v>32</v>
      </c>
      <c r="AP14" t="b">
        <f>TRUE</f>
        <v>1</v>
      </c>
      <c r="AQ14" s="45" t="b">
        <f t="shared" si="0"/>
        <v>0</v>
      </c>
      <c r="AR14" s="45" t="b">
        <f t="shared" si="1"/>
        <v>0</v>
      </c>
      <c r="AS14" s="3"/>
      <c r="AT14" s="11" t="str">
        <f t="shared" si="5"/>
        <v/>
      </c>
      <c r="AV14" s="8"/>
      <c r="AY14" s="39"/>
    </row>
    <row r="15" spans="2:54">
      <c r="B15" s="21" t="b">
        <f>$BB$15</f>
        <v>0</v>
      </c>
      <c r="C15" s="661" t="s">
        <v>213</v>
      </c>
      <c r="D15" s="661"/>
      <c r="E15" s="661"/>
      <c r="F15" s="661"/>
      <c r="G15" s="661"/>
      <c r="H15" s="661"/>
      <c r="I15" s="661"/>
      <c r="J15" s="661"/>
      <c r="K15" s="661"/>
      <c r="L15" s="661"/>
      <c r="M15" s="661"/>
      <c r="N15" s="661"/>
      <c r="O15" s="661"/>
      <c r="P15" s="661"/>
      <c r="Q15" s="661"/>
      <c r="R15" s="661"/>
      <c r="S15" s="661"/>
      <c r="T15" s="661"/>
      <c r="U15" s="661"/>
      <c r="V15" s="661"/>
      <c r="W15" s="661"/>
      <c r="X15" s="661"/>
      <c r="Y15" s="661"/>
      <c r="Z15" s="661"/>
      <c r="AA15" s="661"/>
      <c r="AB15" s="661"/>
      <c r="AC15" s="661"/>
      <c r="AD15" s="661"/>
      <c r="AE15" s="661"/>
      <c r="AF15" s="661"/>
      <c r="AG15" s="661"/>
      <c r="AH15" s="661"/>
      <c r="AI15" s="661"/>
      <c r="AJ15" s="661"/>
      <c r="AK15" s="661"/>
      <c r="AL15">
        <v>2</v>
      </c>
      <c r="AM15" s="6" t="str">
        <f t="shared" ref="AM15:AM16" si="8">IF(BB15,C15,"")</f>
        <v/>
      </c>
      <c r="AN15" s="6" t="b">
        <f t="shared" si="3"/>
        <v>0</v>
      </c>
      <c r="AO15" s="6" t="s">
        <v>33</v>
      </c>
      <c r="AP15" s="6" t="b">
        <f t="shared" ref="AP15:AP16" si="9">BB15</f>
        <v>0</v>
      </c>
      <c r="AQ15" s="45" t="b">
        <f t="shared" si="0"/>
        <v>0</v>
      </c>
      <c r="AR15" s="45" t="b">
        <f t="shared" si="1"/>
        <v>0</v>
      </c>
      <c r="AS15" s="3"/>
      <c r="AT15" s="11" t="str">
        <f t="shared" si="5"/>
        <v/>
      </c>
      <c r="AV15" s="8"/>
      <c r="AY15" s="39"/>
      <c r="BB15" s="11" t="b">
        <v>0</v>
      </c>
    </row>
    <row r="16" spans="2:54">
      <c r="B16" s="21" t="b">
        <f>$BB$16</f>
        <v>0</v>
      </c>
      <c r="C16" s="661" t="s">
        <v>214</v>
      </c>
      <c r="D16" s="661"/>
      <c r="E16" s="661"/>
      <c r="F16" s="661"/>
      <c r="G16" s="661"/>
      <c r="H16" s="661"/>
      <c r="I16" s="661"/>
      <c r="J16" s="661"/>
      <c r="K16" s="661"/>
      <c r="L16" s="661"/>
      <c r="M16" s="661"/>
      <c r="N16" s="661"/>
      <c r="O16" s="661"/>
      <c r="P16" s="661"/>
      <c r="Q16" s="661"/>
      <c r="R16" s="661"/>
      <c r="S16" s="661"/>
      <c r="T16" s="661"/>
      <c r="U16" s="661"/>
      <c r="V16" s="661"/>
      <c r="W16" s="661"/>
      <c r="X16" s="661"/>
      <c r="Y16" s="661"/>
      <c r="Z16" s="661"/>
      <c r="AA16" s="661"/>
      <c r="AB16" s="661"/>
      <c r="AC16" s="661"/>
      <c r="AD16" s="661"/>
      <c r="AE16" s="661"/>
      <c r="AF16" s="661"/>
      <c r="AG16" s="661"/>
      <c r="AH16" s="661"/>
      <c r="AI16" s="661"/>
      <c r="AJ16" s="661"/>
      <c r="AK16" s="661"/>
      <c r="AL16">
        <v>2</v>
      </c>
      <c r="AM16" s="6" t="str">
        <f t="shared" si="8"/>
        <v/>
      </c>
      <c r="AN16" s="6" t="b">
        <f t="shared" si="3"/>
        <v>0</v>
      </c>
      <c r="AO16" s="6" t="s">
        <v>34</v>
      </c>
      <c r="AP16" s="6" t="b">
        <f t="shared" si="9"/>
        <v>0</v>
      </c>
      <c r="AQ16" s="45" t="b">
        <f t="shared" si="0"/>
        <v>0</v>
      </c>
      <c r="AR16" s="45" t="b">
        <f t="shared" si="1"/>
        <v>0</v>
      </c>
      <c r="AS16" s="3"/>
      <c r="AT16" s="11" t="str">
        <f t="shared" si="5"/>
        <v/>
      </c>
      <c r="AV16" s="8"/>
      <c r="AY16" s="39"/>
      <c r="BB16" s="11" t="b">
        <v>0</v>
      </c>
    </row>
    <row r="17" spans="2:54">
      <c r="B17" s="651" t="s">
        <v>116</v>
      </c>
      <c r="C17" s="651"/>
      <c r="D17" s="651"/>
      <c r="E17" s="651"/>
      <c r="F17" s="651"/>
      <c r="G17" s="651"/>
      <c r="H17" s="651"/>
      <c r="I17" s="651"/>
      <c r="J17" s="651"/>
      <c r="K17" s="651"/>
      <c r="L17" s="651"/>
      <c r="M17" s="651"/>
      <c r="N17" s="651"/>
      <c r="O17" s="651"/>
      <c r="P17" s="651"/>
      <c r="Q17" s="651"/>
      <c r="R17" s="651"/>
      <c r="S17" s="651"/>
      <c r="T17" s="651"/>
      <c r="U17" s="651"/>
      <c r="V17" s="651"/>
      <c r="W17" s="651"/>
      <c r="X17" s="651"/>
      <c r="Y17" s="651"/>
      <c r="Z17" s="651"/>
      <c r="AA17" s="651"/>
      <c r="AB17" s="651"/>
      <c r="AC17" s="651"/>
      <c r="AD17" s="651"/>
      <c r="AE17" s="651"/>
      <c r="AF17" s="651"/>
      <c r="AG17" s="651"/>
      <c r="AH17" s="651"/>
      <c r="AI17" s="651"/>
      <c r="AJ17" s="651"/>
      <c r="AK17" s="48">
        <f>COUNTIF(BB18:BB24,TRUE)</f>
        <v>0</v>
      </c>
      <c r="AL17" s="5">
        <v>1</v>
      </c>
      <c r="AM17" t="str">
        <f>B17</f>
        <v xml:space="preserve">4. 一般微生物測試: </v>
      </c>
      <c r="AN17" t="b">
        <f>OR(BB18:BB24)</f>
        <v>0</v>
      </c>
      <c r="AO17" s="6" t="s">
        <v>35</v>
      </c>
      <c r="AP17" t="b">
        <f>TRUE</f>
        <v>1</v>
      </c>
      <c r="AQ17" s="45" t="b">
        <f t="shared" si="0"/>
        <v>0</v>
      </c>
      <c r="AR17" s="45" t="b">
        <f t="shared" si="1"/>
        <v>0</v>
      </c>
      <c r="AS17" s="3"/>
      <c r="AT17" s="11" t="str">
        <f t="shared" si="5"/>
        <v/>
      </c>
      <c r="AV17" s="8"/>
      <c r="AY17" s="39"/>
    </row>
    <row r="18" spans="2:54">
      <c r="B18" s="21" t="b">
        <f>$BB$18</f>
        <v>0</v>
      </c>
      <c r="C18" s="661" t="s">
        <v>215</v>
      </c>
      <c r="D18" s="661"/>
      <c r="E18" s="661"/>
      <c r="F18" s="661"/>
      <c r="G18" s="661"/>
      <c r="H18" s="661"/>
      <c r="I18" s="661"/>
      <c r="J18" s="661"/>
      <c r="K18" s="661"/>
      <c r="L18" s="661"/>
      <c r="M18" s="661"/>
      <c r="N18" s="661"/>
      <c r="O18" s="661"/>
      <c r="P18" s="661"/>
      <c r="Q18" s="661"/>
      <c r="R18" s="661"/>
      <c r="S18" s="661"/>
      <c r="T18" s="661"/>
      <c r="U18" s="661"/>
      <c r="V18" s="661"/>
      <c r="W18" s="661"/>
      <c r="X18" s="661"/>
      <c r="Y18" s="661"/>
      <c r="Z18" s="661"/>
      <c r="AA18" s="661"/>
      <c r="AB18" s="661"/>
      <c r="AC18" s="661"/>
      <c r="AD18" s="661"/>
      <c r="AE18" s="661"/>
      <c r="AF18" s="661"/>
      <c r="AG18" s="661"/>
      <c r="AH18" s="661"/>
      <c r="AI18" s="661"/>
      <c r="AJ18" s="661"/>
      <c r="AK18" s="661"/>
      <c r="AL18">
        <v>2</v>
      </c>
      <c r="AM18" s="6" t="str">
        <f t="shared" ref="AM18:AM24" si="10">IF(BB18,C18,"")</f>
        <v/>
      </c>
      <c r="AN18" s="6" t="b">
        <f t="shared" si="3"/>
        <v>0</v>
      </c>
      <c r="AO18" s="6" t="s">
        <v>36</v>
      </c>
      <c r="AP18" s="6" t="b">
        <f t="shared" ref="AP18:AP24" si="11">BB18</f>
        <v>0</v>
      </c>
      <c r="AQ18" s="45" t="b">
        <f t="shared" si="0"/>
        <v>0</v>
      </c>
      <c r="AR18" s="45" t="b">
        <f t="shared" si="1"/>
        <v>0</v>
      </c>
      <c r="AS18" s="3"/>
      <c r="AT18" s="11" t="str">
        <f t="shared" si="5"/>
        <v/>
      </c>
      <c r="AV18" s="8"/>
      <c r="AY18" s="39"/>
      <c r="BB18" s="11" t="b">
        <v>0</v>
      </c>
    </row>
    <row r="19" spans="2:54">
      <c r="B19" s="21" t="b">
        <f>$BB$19</f>
        <v>0</v>
      </c>
      <c r="C19" s="661" t="s">
        <v>216</v>
      </c>
      <c r="D19" s="661"/>
      <c r="E19" s="661"/>
      <c r="F19" s="661"/>
      <c r="G19" s="661"/>
      <c r="H19" s="661"/>
      <c r="I19" s="661"/>
      <c r="J19" s="661"/>
      <c r="K19" s="661"/>
      <c r="L19" s="661"/>
      <c r="M19" s="661"/>
      <c r="N19" s="661"/>
      <c r="O19" s="661"/>
      <c r="P19" s="661"/>
      <c r="Q19" s="661"/>
      <c r="R19" s="661"/>
      <c r="S19" s="661"/>
      <c r="T19" s="661"/>
      <c r="U19" s="661"/>
      <c r="V19" s="661"/>
      <c r="W19" s="661"/>
      <c r="X19" s="661"/>
      <c r="Y19" s="661"/>
      <c r="Z19" s="661"/>
      <c r="AA19" s="661"/>
      <c r="AB19" s="661"/>
      <c r="AC19" s="661"/>
      <c r="AD19" s="661"/>
      <c r="AE19" s="661"/>
      <c r="AF19" s="661"/>
      <c r="AG19" s="661"/>
      <c r="AH19" s="661"/>
      <c r="AI19" s="661"/>
      <c r="AJ19" s="661"/>
      <c r="AK19" s="661"/>
      <c r="AL19">
        <v>2</v>
      </c>
      <c r="AM19" s="6" t="str">
        <f t="shared" si="10"/>
        <v/>
      </c>
      <c r="AN19" s="6" t="b">
        <f t="shared" si="3"/>
        <v>0</v>
      </c>
      <c r="AO19" s="6" t="s">
        <v>37</v>
      </c>
      <c r="AP19" s="6" t="b">
        <f t="shared" si="11"/>
        <v>0</v>
      </c>
      <c r="AQ19" s="45" t="b">
        <f t="shared" si="0"/>
        <v>0</v>
      </c>
      <c r="AR19" s="45" t="b">
        <f t="shared" si="1"/>
        <v>0</v>
      </c>
      <c r="AS19" s="3"/>
      <c r="AT19" s="11" t="str">
        <f t="shared" si="5"/>
        <v/>
      </c>
      <c r="AV19" s="8"/>
      <c r="AY19" s="39"/>
      <c r="BB19" s="11" t="b">
        <v>0</v>
      </c>
    </row>
    <row r="20" spans="2:54">
      <c r="B20" s="21" t="b">
        <f>$BB$20</f>
        <v>0</v>
      </c>
      <c r="C20" s="661" t="s">
        <v>217</v>
      </c>
      <c r="D20" s="661"/>
      <c r="E20" s="661"/>
      <c r="F20" s="661"/>
      <c r="G20" s="661"/>
      <c r="H20" s="661"/>
      <c r="I20" s="661"/>
      <c r="J20" s="661"/>
      <c r="K20" s="661"/>
      <c r="L20" s="661"/>
      <c r="M20" s="661"/>
      <c r="N20" s="661"/>
      <c r="O20" s="661"/>
      <c r="P20" s="661"/>
      <c r="Q20" s="661"/>
      <c r="R20" s="661"/>
      <c r="S20" s="661"/>
      <c r="T20" s="661"/>
      <c r="U20" s="661"/>
      <c r="V20" s="661"/>
      <c r="W20" s="661"/>
      <c r="X20" s="661"/>
      <c r="Y20" s="661"/>
      <c r="Z20" s="661"/>
      <c r="AA20" s="661"/>
      <c r="AB20" s="661"/>
      <c r="AC20" s="661"/>
      <c r="AD20" s="661"/>
      <c r="AE20" s="661"/>
      <c r="AF20" s="661"/>
      <c r="AG20" s="661"/>
      <c r="AH20" s="661"/>
      <c r="AI20" s="661"/>
      <c r="AJ20" s="661"/>
      <c r="AK20" s="661"/>
      <c r="AL20">
        <v>2</v>
      </c>
      <c r="AM20" s="6" t="str">
        <f t="shared" si="10"/>
        <v/>
      </c>
      <c r="AN20" s="6" t="b">
        <f t="shared" si="3"/>
        <v>0</v>
      </c>
      <c r="AO20" s="6" t="s">
        <v>38</v>
      </c>
      <c r="AP20" s="6" t="b">
        <f t="shared" si="11"/>
        <v>0</v>
      </c>
      <c r="AQ20" s="45" t="b">
        <f t="shared" si="0"/>
        <v>0</v>
      </c>
      <c r="AR20" s="45" t="b">
        <f t="shared" si="1"/>
        <v>0</v>
      </c>
      <c r="AS20" s="3"/>
      <c r="AT20" s="11" t="str">
        <f t="shared" si="5"/>
        <v/>
      </c>
      <c r="AV20" s="8"/>
      <c r="AY20" s="39"/>
      <c r="BB20" s="11" t="b">
        <v>0</v>
      </c>
    </row>
    <row r="21" spans="2:54">
      <c r="B21" s="21" t="b">
        <f>$BB$21</f>
        <v>0</v>
      </c>
      <c r="C21" s="661" t="s">
        <v>218</v>
      </c>
      <c r="D21" s="661"/>
      <c r="E21" s="661"/>
      <c r="F21" s="661"/>
      <c r="G21" s="661"/>
      <c r="H21" s="661"/>
      <c r="I21" s="661"/>
      <c r="J21" s="661"/>
      <c r="K21" s="661"/>
      <c r="L21" s="661"/>
      <c r="M21" s="661"/>
      <c r="N21" s="661"/>
      <c r="O21" s="661"/>
      <c r="P21" s="661"/>
      <c r="Q21" s="661"/>
      <c r="R21" s="661"/>
      <c r="S21" s="661"/>
      <c r="T21" s="661"/>
      <c r="U21" s="661"/>
      <c r="V21" s="661"/>
      <c r="W21" s="661"/>
      <c r="X21" s="661"/>
      <c r="Y21" s="661"/>
      <c r="Z21" s="661"/>
      <c r="AA21" s="661"/>
      <c r="AB21" s="661"/>
      <c r="AC21" s="661"/>
      <c r="AD21" s="661"/>
      <c r="AE21" s="661"/>
      <c r="AF21" s="661"/>
      <c r="AG21" s="661"/>
      <c r="AH21" s="661"/>
      <c r="AI21" s="661"/>
      <c r="AJ21" s="661"/>
      <c r="AK21" s="661"/>
      <c r="AL21">
        <v>2</v>
      </c>
      <c r="AM21" s="6" t="str">
        <f t="shared" si="10"/>
        <v/>
      </c>
      <c r="AN21" s="6" t="b">
        <f t="shared" si="3"/>
        <v>0</v>
      </c>
      <c r="AO21" s="6" t="s">
        <v>39</v>
      </c>
      <c r="AP21" s="6" t="b">
        <f t="shared" si="11"/>
        <v>0</v>
      </c>
      <c r="AQ21" s="45" t="b">
        <f t="shared" si="0"/>
        <v>0</v>
      </c>
      <c r="AR21" s="45" t="b">
        <f t="shared" si="1"/>
        <v>0</v>
      </c>
      <c r="AS21" s="3"/>
      <c r="AT21" s="11" t="str">
        <f t="shared" si="5"/>
        <v/>
      </c>
      <c r="AV21" s="8"/>
      <c r="AY21" s="39"/>
      <c r="BB21" s="11" t="b">
        <v>0</v>
      </c>
    </row>
    <row r="22" spans="2:54">
      <c r="B22" s="21" t="b">
        <f>$BB$22</f>
        <v>0</v>
      </c>
      <c r="C22" s="661" t="s">
        <v>219</v>
      </c>
      <c r="D22" s="661"/>
      <c r="E22" s="661"/>
      <c r="F22" s="661"/>
      <c r="G22" s="661"/>
      <c r="H22" s="661"/>
      <c r="I22" s="661"/>
      <c r="J22" s="661"/>
      <c r="K22" s="661"/>
      <c r="L22" s="661"/>
      <c r="M22" s="661"/>
      <c r="N22" s="661"/>
      <c r="O22" s="661"/>
      <c r="P22" s="661"/>
      <c r="Q22" s="661"/>
      <c r="R22" s="661"/>
      <c r="S22" s="661"/>
      <c r="T22" s="661"/>
      <c r="U22" s="661"/>
      <c r="V22" s="661"/>
      <c r="W22" s="661"/>
      <c r="X22" s="661"/>
      <c r="Y22" s="661"/>
      <c r="Z22" s="661"/>
      <c r="AA22" s="661"/>
      <c r="AB22" s="661"/>
      <c r="AC22" s="661"/>
      <c r="AD22" s="661"/>
      <c r="AE22" s="661"/>
      <c r="AF22" s="661"/>
      <c r="AG22" s="661"/>
      <c r="AH22" s="661"/>
      <c r="AI22" s="661"/>
      <c r="AJ22" s="661"/>
      <c r="AK22" s="661"/>
      <c r="AL22">
        <v>2</v>
      </c>
      <c r="AM22" s="6" t="str">
        <f t="shared" si="10"/>
        <v/>
      </c>
      <c r="AN22" s="6" t="b">
        <f t="shared" si="3"/>
        <v>0</v>
      </c>
      <c r="AO22" s="6" t="s">
        <v>40</v>
      </c>
      <c r="AP22" s="6" t="b">
        <f t="shared" si="11"/>
        <v>0</v>
      </c>
      <c r="AQ22" s="45" t="b">
        <f t="shared" si="0"/>
        <v>0</v>
      </c>
      <c r="AR22" s="45" t="b">
        <f t="shared" si="1"/>
        <v>0</v>
      </c>
      <c r="AS22" s="3"/>
      <c r="AT22" s="11" t="str">
        <f t="shared" si="5"/>
        <v/>
      </c>
      <c r="AV22" s="8"/>
      <c r="AY22" s="39"/>
      <c r="BB22" s="11" t="b">
        <v>0</v>
      </c>
    </row>
    <row r="23" spans="2:54">
      <c r="B23" s="21" t="b">
        <f>$BB$23</f>
        <v>0</v>
      </c>
      <c r="C23" s="661" t="s">
        <v>220</v>
      </c>
      <c r="D23" s="661"/>
      <c r="E23" s="661"/>
      <c r="F23" s="661"/>
      <c r="G23" s="661"/>
      <c r="H23" s="661"/>
      <c r="I23" s="661"/>
      <c r="J23" s="661"/>
      <c r="K23" s="661"/>
      <c r="L23" s="661"/>
      <c r="M23" s="661"/>
      <c r="N23" s="661"/>
      <c r="O23" s="661"/>
      <c r="P23" s="661"/>
      <c r="Q23" s="661"/>
      <c r="R23" s="661"/>
      <c r="S23" s="661"/>
      <c r="T23" s="661"/>
      <c r="U23" s="661"/>
      <c r="V23" s="661"/>
      <c r="W23" s="661"/>
      <c r="X23" s="661"/>
      <c r="Y23" s="661"/>
      <c r="Z23" s="661"/>
      <c r="AA23" s="661"/>
      <c r="AB23" s="661"/>
      <c r="AC23" s="661"/>
      <c r="AD23" s="661"/>
      <c r="AE23" s="661"/>
      <c r="AF23" s="661"/>
      <c r="AG23" s="661"/>
      <c r="AH23" s="661"/>
      <c r="AI23" s="661"/>
      <c r="AJ23" s="661"/>
      <c r="AK23" s="661"/>
      <c r="AL23">
        <v>2</v>
      </c>
      <c r="AM23" s="6" t="str">
        <f t="shared" si="10"/>
        <v/>
      </c>
      <c r="AN23" s="6" t="b">
        <f t="shared" si="3"/>
        <v>0</v>
      </c>
      <c r="AO23" s="6" t="s">
        <v>41</v>
      </c>
      <c r="AP23" s="6" t="b">
        <f t="shared" si="11"/>
        <v>0</v>
      </c>
      <c r="AQ23" s="45" t="b">
        <f t="shared" si="0"/>
        <v>0</v>
      </c>
      <c r="AR23" s="45" t="b">
        <f t="shared" si="1"/>
        <v>0</v>
      </c>
      <c r="AS23" s="3"/>
      <c r="AT23" s="11" t="str">
        <f t="shared" si="5"/>
        <v/>
      </c>
      <c r="AV23" s="8"/>
      <c r="AY23" s="39"/>
      <c r="BB23" s="11" t="b">
        <v>0</v>
      </c>
    </row>
    <row r="24" spans="2:54">
      <c r="B24" s="21" t="b">
        <f>$BB$24</f>
        <v>0</v>
      </c>
      <c r="C24" s="661" t="s">
        <v>221</v>
      </c>
      <c r="D24" s="661"/>
      <c r="E24" s="661"/>
      <c r="F24" s="661"/>
      <c r="G24" s="661"/>
      <c r="H24" s="661"/>
      <c r="I24" s="661"/>
      <c r="J24" s="661"/>
      <c r="K24" s="661"/>
      <c r="L24" s="661"/>
      <c r="M24" s="661"/>
      <c r="N24" s="661"/>
      <c r="O24" s="661"/>
      <c r="P24" s="661"/>
      <c r="Q24" s="661"/>
      <c r="R24" s="661"/>
      <c r="S24" s="661"/>
      <c r="T24" s="661"/>
      <c r="U24" s="661"/>
      <c r="V24" s="661"/>
      <c r="W24" s="661"/>
      <c r="X24" s="661"/>
      <c r="Y24" s="661"/>
      <c r="Z24" s="661"/>
      <c r="AA24" s="661"/>
      <c r="AB24" s="661"/>
      <c r="AC24" s="661"/>
      <c r="AD24" s="661"/>
      <c r="AE24" s="661"/>
      <c r="AF24" s="661"/>
      <c r="AG24" s="661"/>
      <c r="AH24" s="661"/>
      <c r="AI24" s="661"/>
      <c r="AJ24" s="661"/>
      <c r="AK24" s="661"/>
      <c r="AL24">
        <v>2</v>
      </c>
      <c r="AM24" s="6" t="str">
        <f t="shared" si="10"/>
        <v/>
      </c>
      <c r="AN24" s="6" t="b">
        <f t="shared" si="3"/>
        <v>0</v>
      </c>
      <c r="AO24" s="6" t="s">
        <v>42</v>
      </c>
      <c r="AP24" s="6" t="b">
        <f t="shared" si="11"/>
        <v>0</v>
      </c>
      <c r="AQ24" s="45" t="b">
        <f t="shared" si="0"/>
        <v>0</v>
      </c>
      <c r="AR24" s="45" t="b">
        <f t="shared" si="1"/>
        <v>0</v>
      </c>
      <c r="AS24" s="3"/>
      <c r="AT24" s="11" t="str">
        <f t="shared" si="5"/>
        <v/>
      </c>
      <c r="AV24" s="8"/>
      <c r="AY24" s="39"/>
      <c r="BB24" s="11" t="b">
        <v>0</v>
      </c>
    </row>
    <row r="25" spans="2:54">
      <c r="B25" s="651" t="s">
        <v>117</v>
      </c>
      <c r="C25" s="651"/>
      <c r="D25" s="651"/>
      <c r="E25" s="651"/>
      <c r="F25" s="651"/>
      <c r="G25" s="651"/>
      <c r="H25" s="651"/>
      <c r="I25" s="651"/>
      <c r="J25" s="651"/>
      <c r="K25" s="651"/>
      <c r="L25" s="651"/>
      <c r="M25" s="651"/>
      <c r="N25" s="651"/>
      <c r="O25" s="651"/>
      <c r="P25" s="651"/>
      <c r="Q25" s="651"/>
      <c r="R25" s="651"/>
      <c r="S25" s="651"/>
      <c r="T25" s="651"/>
      <c r="U25" s="651"/>
      <c r="V25" s="651"/>
      <c r="W25" s="651"/>
      <c r="X25" s="651"/>
      <c r="Y25" s="651"/>
      <c r="Z25" s="651"/>
      <c r="AA25" s="651"/>
      <c r="AB25" s="651"/>
      <c r="AC25" s="651"/>
      <c r="AD25" s="651"/>
      <c r="AE25" s="651"/>
      <c r="AF25" s="651"/>
      <c r="AG25" s="651"/>
      <c r="AH25" s="651"/>
      <c r="AI25" s="651"/>
      <c r="AJ25" s="651"/>
      <c r="AK25" s="48">
        <f>COUNTIF(BB26:BB27,TRUE)</f>
        <v>0</v>
      </c>
      <c r="AL25" s="5">
        <v>1</v>
      </c>
      <c r="AM25" t="str">
        <f>B25</f>
        <v xml:space="preserve">5. 塑化劑(定味劑): </v>
      </c>
      <c r="AN25" t="b">
        <f>OR(BB26:BB27)</f>
        <v>0</v>
      </c>
      <c r="AO25" s="6" t="s">
        <v>43</v>
      </c>
      <c r="AP25" t="b">
        <f>TRUE</f>
        <v>1</v>
      </c>
      <c r="AQ25" s="45" t="b">
        <f t="shared" si="0"/>
        <v>0</v>
      </c>
      <c r="AR25" s="45" t="b">
        <f t="shared" si="1"/>
        <v>0</v>
      </c>
      <c r="AS25" s="3"/>
      <c r="AT25" s="11" t="str">
        <f t="shared" si="5"/>
        <v/>
      </c>
      <c r="AV25" s="8"/>
      <c r="AY25" s="39"/>
    </row>
    <row r="26" spans="2:54">
      <c r="B26" s="21" t="b">
        <f>$BB$26</f>
        <v>0</v>
      </c>
      <c r="C26" s="661" t="s">
        <v>222</v>
      </c>
      <c r="D26" s="661"/>
      <c r="E26" s="661"/>
      <c r="F26" s="661"/>
      <c r="G26" s="661"/>
      <c r="H26" s="661"/>
      <c r="I26" s="661"/>
      <c r="J26" s="661"/>
      <c r="K26" s="661"/>
      <c r="L26" s="661"/>
      <c r="M26" s="661"/>
      <c r="N26" s="661"/>
      <c r="O26" s="661"/>
      <c r="P26" s="661"/>
      <c r="Q26" s="661"/>
      <c r="R26" s="661"/>
      <c r="S26" s="661"/>
      <c r="T26" s="661"/>
      <c r="U26" s="661"/>
      <c r="V26" s="661"/>
      <c r="W26" s="661"/>
      <c r="X26" s="661"/>
      <c r="Y26" s="661"/>
      <c r="Z26" s="661"/>
      <c r="AA26" s="661"/>
      <c r="AB26" s="661"/>
      <c r="AC26" s="661"/>
      <c r="AD26" s="661"/>
      <c r="AE26" s="661"/>
      <c r="AF26" s="661"/>
      <c r="AG26" s="661"/>
      <c r="AH26" s="661"/>
      <c r="AI26" s="661"/>
      <c r="AJ26" s="661"/>
      <c r="AK26" s="661"/>
      <c r="AL26">
        <v>2</v>
      </c>
      <c r="AM26" s="6" t="str">
        <f t="shared" ref="AM26:AM27" si="12">IF(BB26,C26,"")</f>
        <v/>
      </c>
      <c r="AN26" s="6" t="b">
        <f t="shared" si="3"/>
        <v>0</v>
      </c>
      <c r="AO26" s="6" t="s">
        <v>44</v>
      </c>
      <c r="AP26" s="6" t="b">
        <f t="shared" ref="AP26:AP27" si="13">BB26</f>
        <v>0</v>
      </c>
      <c r="AQ26" s="45" t="b">
        <f t="shared" si="0"/>
        <v>0</v>
      </c>
      <c r="AR26" s="45" t="b">
        <f t="shared" si="1"/>
        <v>0</v>
      </c>
      <c r="AS26" s="3"/>
      <c r="AT26" s="11" t="str">
        <f t="shared" si="5"/>
        <v/>
      </c>
      <c r="AV26" s="8"/>
      <c r="AY26" s="39"/>
      <c r="BB26" s="11" t="b">
        <v>0</v>
      </c>
    </row>
    <row r="27" spans="2:54">
      <c r="B27" s="21" t="b">
        <f>$BB$27</f>
        <v>0</v>
      </c>
      <c r="C27" s="661" t="s">
        <v>223</v>
      </c>
      <c r="D27" s="661"/>
      <c r="E27" s="661"/>
      <c r="F27" s="661"/>
      <c r="G27" s="661"/>
      <c r="H27" s="661"/>
      <c r="I27" s="661"/>
      <c r="J27" s="661"/>
      <c r="K27" s="661"/>
      <c r="L27" s="661"/>
      <c r="M27" s="661"/>
      <c r="N27" s="661"/>
      <c r="O27" s="661"/>
      <c r="P27" s="661"/>
      <c r="Q27" s="661"/>
      <c r="R27" s="661"/>
      <c r="S27" s="661"/>
      <c r="T27" s="661"/>
      <c r="U27" s="661"/>
      <c r="V27" s="661"/>
      <c r="W27" s="661"/>
      <c r="X27" s="661"/>
      <c r="Y27" s="661"/>
      <c r="Z27" s="661"/>
      <c r="AA27" s="661"/>
      <c r="AB27" s="661"/>
      <c r="AC27" s="661"/>
      <c r="AD27" s="661"/>
      <c r="AE27" s="661"/>
      <c r="AF27" s="661"/>
      <c r="AG27" s="661"/>
      <c r="AH27" s="661"/>
      <c r="AI27" s="661"/>
      <c r="AJ27" s="661"/>
      <c r="AK27" s="661"/>
      <c r="AL27">
        <v>2</v>
      </c>
      <c r="AM27" s="6" t="str">
        <f t="shared" si="12"/>
        <v/>
      </c>
      <c r="AN27" s="6" t="b">
        <f t="shared" si="3"/>
        <v>0</v>
      </c>
      <c r="AO27" s="6" t="s">
        <v>45</v>
      </c>
      <c r="AP27" s="6" t="b">
        <f t="shared" si="13"/>
        <v>0</v>
      </c>
      <c r="AQ27" s="45" t="b">
        <f t="shared" si="0"/>
        <v>0</v>
      </c>
      <c r="AR27" s="45" t="b">
        <f t="shared" si="1"/>
        <v>0</v>
      </c>
      <c r="AS27" s="3"/>
      <c r="AT27" s="11" t="str">
        <f t="shared" si="5"/>
        <v/>
      </c>
      <c r="AV27" s="8"/>
      <c r="AY27" s="39"/>
      <c r="BB27" s="11" t="b">
        <v>0</v>
      </c>
    </row>
    <row r="28" spans="2:54">
      <c r="B28" s="651" t="s">
        <v>118</v>
      </c>
      <c r="C28" s="651"/>
      <c r="D28" s="651"/>
      <c r="E28" s="651"/>
      <c r="F28" s="651"/>
      <c r="G28" s="651"/>
      <c r="H28" s="651"/>
      <c r="I28" s="651"/>
      <c r="J28" s="651"/>
      <c r="K28" s="651"/>
      <c r="L28" s="651"/>
      <c r="M28" s="651"/>
      <c r="N28" s="651"/>
      <c r="O28" s="651"/>
      <c r="P28" s="651"/>
      <c r="Q28" s="651"/>
      <c r="R28" s="651"/>
      <c r="S28" s="651"/>
      <c r="T28" s="651"/>
      <c r="U28" s="651"/>
      <c r="V28" s="651"/>
      <c r="W28" s="651"/>
      <c r="X28" s="651"/>
      <c r="Y28" s="651"/>
      <c r="Z28" s="651"/>
      <c r="AA28" s="651"/>
      <c r="AB28" s="651"/>
      <c r="AC28" s="651"/>
      <c r="AD28" s="651"/>
      <c r="AE28" s="651"/>
      <c r="AF28" s="651"/>
      <c r="AG28" s="651"/>
      <c r="AH28" s="651"/>
      <c r="AI28" s="651"/>
      <c r="AJ28" s="651"/>
      <c r="AK28" s="48">
        <f>COUNTIF(BB29,TRUE)</f>
        <v>0</v>
      </c>
      <c r="AL28" s="5">
        <v>1</v>
      </c>
      <c r="AM28" t="str">
        <f>B28</f>
        <v>6.其他:(未在表列測項可自行填寫)</v>
      </c>
      <c r="AN28" t="b">
        <f>BB29</f>
        <v>0</v>
      </c>
      <c r="AO28" s="6" t="s">
        <v>46</v>
      </c>
      <c r="AP28" t="b">
        <f>TRUE</f>
        <v>1</v>
      </c>
      <c r="AQ28" s="45" t="b">
        <f t="shared" si="0"/>
        <v>0</v>
      </c>
      <c r="AR28" s="45" t="b">
        <f t="shared" si="1"/>
        <v>0</v>
      </c>
      <c r="AS28" s="3"/>
      <c r="AT28" s="11" t="str">
        <f t="shared" si="5"/>
        <v/>
      </c>
      <c r="AV28" s="8"/>
      <c r="AY28" s="39"/>
    </row>
    <row r="29" spans="2:54">
      <c r="B29" s="49" t="b">
        <f>$BB$29</f>
        <v>0</v>
      </c>
      <c r="C29" s="661"/>
      <c r="D29" s="661"/>
      <c r="E29" s="661"/>
      <c r="F29" s="661"/>
      <c r="G29" s="661"/>
      <c r="H29" s="661"/>
      <c r="I29" s="661"/>
      <c r="J29" s="661"/>
      <c r="K29" s="661"/>
      <c r="L29" s="661"/>
      <c r="M29" s="661"/>
      <c r="N29" s="661"/>
      <c r="O29" s="661"/>
      <c r="P29" s="661"/>
      <c r="Q29" s="661"/>
      <c r="R29" s="661"/>
      <c r="S29" s="661"/>
      <c r="T29" s="661"/>
      <c r="U29" s="661"/>
      <c r="V29" s="661"/>
      <c r="W29" s="661"/>
      <c r="X29" s="661"/>
      <c r="Y29" s="661"/>
      <c r="Z29" s="661"/>
      <c r="AA29" s="661"/>
      <c r="AB29" s="661"/>
      <c r="AC29" s="661"/>
      <c r="AD29" s="661"/>
      <c r="AE29" s="661"/>
      <c r="AF29" s="661"/>
      <c r="AG29" s="661"/>
      <c r="AH29" s="661"/>
      <c r="AI29" s="661"/>
      <c r="AJ29" s="661"/>
      <c r="AK29" s="661"/>
      <c r="AL29">
        <v>2</v>
      </c>
      <c r="AM29" s="6" t="str">
        <f>IF(BB29,C29,"")</f>
        <v/>
      </c>
      <c r="AN29" s="6" t="b">
        <f t="shared" si="3"/>
        <v>0</v>
      </c>
      <c r="AO29" s="6" t="s">
        <v>47</v>
      </c>
      <c r="AP29" s="6" t="b">
        <f>AND(BB29,C29&lt;&gt;"")</f>
        <v>0</v>
      </c>
      <c r="AQ29" s="45" t="b">
        <f t="shared" si="0"/>
        <v>0</v>
      </c>
      <c r="AR29" s="45" t="b">
        <f t="shared" si="1"/>
        <v>0</v>
      </c>
      <c r="AS29" s="3"/>
      <c r="AT29" s="11" t="str">
        <f t="shared" si="5"/>
        <v/>
      </c>
      <c r="AV29" s="8"/>
      <c r="AY29" s="39"/>
      <c r="BB29" s="11" t="b">
        <v>0</v>
      </c>
    </row>
    <row r="30" spans="2:54" ht="19.5">
      <c r="B30" s="770" t="s">
        <v>275</v>
      </c>
      <c r="C30" s="770"/>
      <c r="D30" s="770"/>
      <c r="E30" s="770"/>
      <c r="F30" s="770"/>
      <c r="G30" s="770"/>
      <c r="H30" s="770"/>
      <c r="I30" s="770"/>
      <c r="J30" s="770"/>
      <c r="K30" s="770"/>
      <c r="L30" s="770"/>
      <c r="M30" s="770"/>
      <c r="N30" s="770"/>
      <c r="O30" s="770"/>
      <c r="P30" s="770"/>
      <c r="Q30" s="770"/>
      <c r="R30" s="770"/>
      <c r="S30" s="770"/>
      <c r="T30" s="770"/>
      <c r="U30" s="770"/>
      <c r="V30" s="770"/>
      <c r="W30" s="770"/>
      <c r="X30" s="770"/>
      <c r="Y30" s="770"/>
      <c r="Z30" s="770"/>
      <c r="AA30" s="770"/>
      <c r="AB30" s="770"/>
      <c r="AC30" s="770"/>
      <c r="AD30" s="770"/>
      <c r="AE30" s="770"/>
      <c r="AF30" s="770"/>
      <c r="AG30" s="770"/>
      <c r="AH30" s="770"/>
      <c r="AI30" s="770"/>
      <c r="AJ30" s="770"/>
      <c r="AK30" s="770"/>
      <c r="AM30" s="6"/>
      <c r="AN30" s="6"/>
      <c r="AO30" s="6"/>
      <c r="AP30" s="6"/>
      <c r="AQ30" s="7"/>
      <c r="AR30" s="7"/>
      <c r="AS30" s="3"/>
      <c r="AT30" s="11" t="str">
        <f t="shared" si="5"/>
        <v/>
      </c>
      <c r="AV30" s="8"/>
      <c r="AY30" s="39"/>
    </row>
    <row r="31" spans="2:54">
      <c r="AT31" s="11" t="str">
        <f t="shared" si="5"/>
        <v/>
      </c>
      <c r="AY31" s="39"/>
    </row>
    <row r="32" spans="2:54">
      <c r="AT32" s="11" t="str">
        <f t="shared" si="5"/>
        <v/>
      </c>
      <c r="AY32" s="39"/>
    </row>
    <row r="33" spans="46:51">
      <c r="AT33" s="11" t="str">
        <f t="shared" si="5"/>
        <v/>
      </c>
      <c r="AY33" s="39"/>
    </row>
    <row r="34" spans="46:51">
      <c r="AT34" s="11" t="str">
        <f t="shared" si="5"/>
        <v/>
      </c>
      <c r="AY34" s="39"/>
    </row>
    <row r="35" spans="46:51">
      <c r="AT35" s="11" t="str">
        <f t="shared" si="5"/>
        <v/>
      </c>
      <c r="AY35" s="39"/>
    </row>
    <row r="36" spans="46:51">
      <c r="AT36" s="11" t="str">
        <f t="shared" si="5"/>
        <v/>
      </c>
      <c r="AY36" s="39"/>
    </row>
    <row r="37" spans="46:51">
      <c r="AT37" s="11" t="str">
        <f t="shared" si="5"/>
        <v/>
      </c>
      <c r="AY37" s="39"/>
    </row>
    <row r="38" spans="46:51">
      <c r="AT38" s="11" t="str">
        <f t="shared" si="5"/>
        <v/>
      </c>
      <c r="AY38" s="39"/>
    </row>
    <row r="39" spans="46:51">
      <c r="AT39" s="11" t="str">
        <f t="shared" si="5"/>
        <v/>
      </c>
      <c r="AY39" s="39"/>
    </row>
    <row r="40" spans="46:51">
      <c r="AT40" s="11" t="str">
        <f t="shared" si="5"/>
        <v/>
      </c>
      <c r="AY40" s="39"/>
    </row>
    <row r="41" spans="46:51">
      <c r="AT41" s="11" t="str">
        <f t="shared" si="5"/>
        <v/>
      </c>
      <c r="AY41" s="39"/>
    </row>
    <row r="42" spans="46:51">
      <c r="AT42" s="11" t="str">
        <f t="shared" si="5"/>
        <v/>
      </c>
      <c r="AY42" s="39"/>
    </row>
    <row r="43" spans="46:51">
      <c r="AT43" s="11" t="str">
        <f t="shared" si="5"/>
        <v/>
      </c>
      <c r="AY43" s="39"/>
    </row>
    <row r="44" spans="46:51">
      <c r="AT44" s="11" t="str">
        <f t="shared" si="5"/>
        <v/>
      </c>
      <c r="AY44" s="39"/>
    </row>
    <row r="45" spans="46:51">
      <c r="AT45" s="11" t="str">
        <f t="shared" si="5"/>
        <v/>
      </c>
      <c r="AY45" s="39"/>
    </row>
    <row r="46" spans="46:51">
      <c r="AT46" s="11" t="str">
        <f t="shared" si="5"/>
        <v/>
      </c>
      <c r="AY46" s="39"/>
    </row>
    <row r="47" spans="46:51">
      <c r="AT47" s="11" t="str">
        <f t="shared" si="5"/>
        <v/>
      </c>
      <c r="AY47" s="39"/>
    </row>
    <row r="48" spans="46:51">
      <c r="AT48" s="11" t="str">
        <f t="shared" si="5"/>
        <v/>
      </c>
      <c r="AY48" s="39"/>
    </row>
    <row r="49" spans="46:51">
      <c r="AT49" s="11" t="str">
        <f t="shared" si="5"/>
        <v/>
      </c>
      <c r="AY49" s="39"/>
    </row>
    <row r="50" spans="46:51">
      <c r="AT50" s="11" t="str">
        <f t="shared" si="5"/>
        <v/>
      </c>
      <c r="AY50" s="39"/>
    </row>
    <row r="51" spans="46:51">
      <c r="AT51" s="11" t="str">
        <f t="shared" si="5"/>
        <v/>
      </c>
      <c r="AY51" s="39"/>
    </row>
    <row r="52" spans="46:51">
      <c r="AT52" s="11" t="str">
        <f t="shared" si="5"/>
        <v/>
      </c>
      <c r="AY52" s="39"/>
    </row>
    <row r="53" spans="46:51">
      <c r="AY53" s="39"/>
    </row>
    <row r="54" spans="46:51">
      <c r="AY54" s="39"/>
    </row>
    <row r="55" spans="46:51">
      <c r="AY55" s="39"/>
    </row>
    <row r="56" spans="46:51">
      <c r="AY56" s="39"/>
    </row>
    <row r="57" spans="46:51">
      <c r="AY57" s="39"/>
    </row>
    <row r="58" spans="46:51">
      <c r="AY58" s="39"/>
    </row>
    <row r="59" spans="46:51">
      <c r="AY59" s="39"/>
    </row>
    <row r="60" spans="46:51">
      <c r="AY60" s="39"/>
    </row>
    <row r="61" spans="46:51">
      <c r="AY61" s="39"/>
    </row>
    <row r="62" spans="46:51">
      <c r="AY62" s="39"/>
    </row>
    <row r="63" spans="46:51">
      <c r="AY63" s="39"/>
    </row>
    <row r="64" spans="46:51">
      <c r="AY64" s="39"/>
    </row>
    <row r="65" spans="51:51">
      <c r="AY65" s="39"/>
    </row>
    <row r="66" spans="51:51">
      <c r="AY66" s="39"/>
    </row>
    <row r="67" spans="51:51">
      <c r="AY67" s="39"/>
    </row>
    <row r="68" spans="51:51">
      <c r="AY68" s="39"/>
    </row>
    <row r="69" spans="51:51">
      <c r="AY69" s="39"/>
    </row>
    <row r="70" spans="51:51">
      <c r="AY70" s="39"/>
    </row>
    <row r="71" spans="51:51">
      <c r="AY71" s="39"/>
    </row>
    <row r="72" spans="51:51">
      <c r="AY72" s="39"/>
    </row>
    <row r="73" spans="51:51">
      <c r="AY73" s="39"/>
    </row>
    <row r="74" spans="51:51">
      <c r="AY74" s="39"/>
    </row>
    <row r="75" spans="51:51">
      <c r="AY75" s="39"/>
    </row>
    <row r="76" spans="51:51">
      <c r="AY76" s="39"/>
    </row>
    <row r="77" spans="51:51">
      <c r="AY77" s="39"/>
    </row>
    <row r="78" spans="51:51">
      <c r="AY78" s="39"/>
    </row>
    <row r="79" spans="51:51">
      <c r="AY79" s="39"/>
    </row>
    <row r="80" spans="51:51">
      <c r="AY80" s="39"/>
    </row>
    <row r="81" spans="51:51">
      <c r="AY81" s="39"/>
    </row>
    <row r="82" spans="51:51">
      <c r="AY82" s="39"/>
    </row>
    <row r="83" spans="51:51">
      <c r="AY83" s="39"/>
    </row>
    <row r="84" spans="51:51">
      <c r="AY84" s="39"/>
    </row>
  </sheetData>
  <sheetProtection formatCells="0" formatRows="0" selectLockedCells="1"/>
  <mergeCells count="30">
    <mergeCell ref="B30:AK30"/>
    <mergeCell ref="B1:AK1"/>
    <mergeCell ref="B2:AK2"/>
    <mergeCell ref="C4:AK4"/>
    <mergeCell ref="C5:AK5"/>
    <mergeCell ref="C6:AK6"/>
    <mergeCell ref="B3:AJ3"/>
    <mergeCell ref="C16:AK16"/>
    <mergeCell ref="C18:AK18"/>
    <mergeCell ref="C19:AK19"/>
    <mergeCell ref="C20:AK20"/>
    <mergeCell ref="C21:AK21"/>
    <mergeCell ref="B17:AJ17"/>
    <mergeCell ref="C7:AK7"/>
    <mergeCell ref="C8:AK8"/>
    <mergeCell ref="C12:AK12"/>
    <mergeCell ref="C13:AK13"/>
    <mergeCell ref="C15:AK15"/>
    <mergeCell ref="C9:AK9"/>
    <mergeCell ref="C10:AK10"/>
    <mergeCell ref="B11:AJ11"/>
    <mergeCell ref="B14:AJ14"/>
    <mergeCell ref="C22:AK22"/>
    <mergeCell ref="C26:AK26"/>
    <mergeCell ref="B28:AJ28"/>
    <mergeCell ref="C27:AK27"/>
    <mergeCell ref="C29:AK29"/>
    <mergeCell ref="C23:AK23"/>
    <mergeCell ref="C24:AK24"/>
    <mergeCell ref="B25:AJ25"/>
  </mergeCells>
  <phoneticPr fontId="1" type="noConversion"/>
  <conditionalFormatting sqref="B3">
    <cfRule type="expression" dxfId="231" priority="105">
      <formula>$AK3</formula>
    </cfRule>
  </conditionalFormatting>
  <conditionalFormatting sqref="B11">
    <cfRule type="expression" dxfId="230" priority="103">
      <formula>$AK11</formula>
    </cfRule>
  </conditionalFormatting>
  <conditionalFormatting sqref="B14">
    <cfRule type="expression" dxfId="229" priority="101">
      <formula>$AK14</formula>
    </cfRule>
  </conditionalFormatting>
  <conditionalFormatting sqref="B17">
    <cfRule type="expression" dxfId="228" priority="99">
      <formula>$AK17</formula>
    </cfRule>
  </conditionalFormatting>
  <conditionalFormatting sqref="B25">
    <cfRule type="expression" dxfId="227" priority="97">
      <formula>$AK25</formula>
    </cfRule>
  </conditionalFormatting>
  <conditionalFormatting sqref="B28">
    <cfRule type="expression" dxfId="226" priority="95">
      <formula>$AK28</formula>
    </cfRule>
  </conditionalFormatting>
  <conditionalFormatting sqref="B30">
    <cfRule type="expression" dxfId="225" priority="21">
      <formula>OR($AL30=2,$AL30=3,$AL30=1)</formula>
    </cfRule>
    <cfRule type="expression" dxfId="224" priority="22">
      <formula>OR($AL30=3)</formula>
    </cfRule>
  </conditionalFormatting>
  <conditionalFormatting sqref="B3:AS29 B1:AY2 AU3:AY29 AL30:AY30 B31:AY100">
    <cfRule type="expression" dxfId="223" priority="84">
      <formula>OR($AL1=2,$AL1=3,$AL1=1)</formula>
    </cfRule>
  </conditionalFormatting>
  <conditionalFormatting sqref="B1:AY2 B3:AS29 AU3:AY29 AL30:AY30 B31:AY100">
    <cfRule type="expression" dxfId="222" priority="85">
      <formula>OR($AL1=3)</formula>
    </cfRule>
  </conditionalFormatting>
  <conditionalFormatting sqref="C4:C10">
    <cfRule type="expression" dxfId="221" priority="134" stopIfTrue="1">
      <formula>BB4=TRUE</formula>
    </cfRule>
  </conditionalFormatting>
  <conditionalFormatting sqref="C12:C13">
    <cfRule type="expression" dxfId="220" priority="379" stopIfTrue="1">
      <formula>BB12=TRUE</formula>
    </cfRule>
  </conditionalFormatting>
  <conditionalFormatting sqref="C15:C16">
    <cfRule type="expression" dxfId="219" priority="449" stopIfTrue="1">
      <formula>BB15=TRUE</formula>
    </cfRule>
  </conditionalFormatting>
  <conditionalFormatting sqref="C18:C24">
    <cfRule type="expression" dxfId="218" priority="519" stopIfTrue="1">
      <formula>BB18=TRUE</formula>
    </cfRule>
  </conditionalFormatting>
  <conditionalFormatting sqref="C26:C27">
    <cfRule type="expression" dxfId="217" priority="764" stopIfTrue="1">
      <formula>BB26=TRUE</formula>
    </cfRule>
  </conditionalFormatting>
  <conditionalFormatting sqref="C29">
    <cfRule type="expression" dxfId="216" priority="132">
      <formula>AND(BB29, ISBLANK(C29))</formula>
    </cfRule>
    <cfRule type="expression" dxfId="215" priority="133">
      <formula>AND(BB29, NOT(ISBLANK(C29)))</formula>
    </cfRule>
  </conditionalFormatting>
  <conditionalFormatting sqref="D4:D10">
    <cfRule type="expression" dxfId="214" priority="135" stopIfTrue="1">
      <formula>CK4=TRUE</formula>
    </cfRule>
  </conditionalFormatting>
  <conditionalFormatting sqref="D12:D13">
    <cfRule type="expression" dxfId="213" priority="380" stopIfTrue="1">
      <formula>CK12=TRUE</formula>
    </cfRule>
  </conditionalFormatting>
  <conditionalFormatting sqref="D15:D16">
    <cfRule type="expression" dxfId="212" priority="450" stopIfTrue="1">
      <formula>CK15=TRUE</formula>
    </cfRule>
  </conditionalFormatting>
  <conditionalFormatting sqref="D18:D24">
    <cfRule type="expression" dxfId="211" priority="520" stopIfTrue="1">
      <formula>CK18=TRUE</formula>
    </cfRule>
  </conditionalFormatting>
  <conditionalFormatting sqref="D26:D27">
    <cfRule type="expression" dxfId="210" priority="765" stopIfTrue="1">
      <formula>CK26=TRUE</formula>
    </cfRule>
  </conditionalFormatting>
  <conditionalFormatting sqref="E4:E10">
    <cfRule type="expression" dxfId="209" priority="136" stopIfTrue="1">
      <formula>CK4=TRUE</formula>
    </cfRule>
  </conditionalFormatting>
  <conditionalFormatting sqref="E12:E13">
    <cfRule type="expression" dxfId="208" priority="381" stopIfTrue="1">
      <formula>CK12=TRUE</formula>
    </cfRule>
  </conditionalFormatting>
  <conditionalFormatting sqref="E15:E16">
    <cfRule type="expression" dxfId="207" priority="451" stopIfTrue="1">
      <formula>CK15=TRUE</formula>
    </cfRule>
  </conditionalFormatting>
  <conditionalFormatting sqref="E18:E24">
    <cfRule type="expression" dxfId="206" priority="521" stopIfTrue="1">
      <formula>CK18=TRUE</formula>
    </cfRule>
  </conditionalFormatting>
  <conditionalFormatting sqref="E26:E27">
    <cfRule type="expression" dxfId="205" priority="766" stopIfTrue="1">
      <formula>CK26=TRUE</formula>
    </cfRule>
  </conditionalFormatting>
  <conditionalFormatting sqref="F4:F10">
    <cfRule type="expression" dxfId="204" priority="137" stopIfTrue="1">
      <formula>CK4=TRUE</formula>
    </cfRule>
  </conditionalFormatting>
  <conditionalFormatting sqref="F12:F13">
    <cfRule type="expression" dxfId="203" priority="382" stopIfTrue="1">
      <formula>CK12=TRUE</formula>
    </cfRule>
  </conditionalFormatting>
  <conditionalFormatting sqref="F15:F16">
    <cfRule type="expression" dxfId="202" priority="452" stopIfTrue="1">
      <formula>CK15=TRUE</formula>
    </cfRule>
  </conditionalFormatting>
  <conditionalFormatting sqref="F18:F24">
    <cfRule type="expression" dxfId="201" priority="522" stopIfTrue="1">
      <formula>CK18=TRUE</formula>
    </cfRule>
  </conditionalFormatting>
  <conditionalFormatting sqref="F26:F27">
    <cfRule type="expression" dxfId="200" priority="767" stopIfTrue="1">
      <formula>CK26=TRUE</formula>
    </cfRule>
  </conditionalFormatting>
  <conditionalFormatting sqref="G4:G10">
    <cfRule type="expression" dxfId="199" priority="138" stopIfTrue="1">
      <formula>CK4=TRUE</formula>
    </cfRule>
  </conditionalFormatting>
  <conditionalFormatting sqref="G12:G13">
    <cfRule type="expression" dxfId="198" priority="383" stopIfTrue="1">
      <formula>CK12=TRUE</formula>
    </cfRule>
  </conditionalFormatting>
  <conditionalFormatting sqref="G15:G16">
    <cfRule type="expression" dxfId="197" priority="453" stopIfTrue="1">
      <formula>CK15=TRUE</formula>
    </cfRule>
  </conditionalFormatting>
  <conditionalFormatting sqref="G18:G24">
    <cfRule type="expression" dxfId="196" priority="523" stopIfTrue="1">
      <formula>CK18=TRUE</formula>
    </cfRule>
  </conditionalFormatting>
  <conditionalFormatting sqref="G26:G27">
    <cfRule type="expression" dxfId="195" priority="768" stopIfTrue="1">
      <formula>CK26=TRUE</formula>
    </cfRule>
  </conditionalFormatting>
  <conditionalFormatting sqref="H4:H10">
    <cfRule type="expression" dxfId="194" priority="139" stopIfTrue="1">
      <formula>CK4=TRUE</formula>
    </cfRule>
  </conditionalFormatting>
  <conditionalFormatting sqref="H12:H13">
    <cfRule type="expression" dxfId="193" priority="384" stopIfTrue="1">
      <formula>CK12=TRUE</formula>
    </cfRule>
  </conditionalFormatting>
  <conditionalFormatting sqref="H15:H16">
    <cfRule type="expression" dxfId="192" priority="454" stopIfTrue="1">
      <formula>CK15=TRUE</formula>
    </cfRule>
  </conditionalFormatting>
  <conditionalFormatting sqref="H18:H24">
    <cfRule type="expression" dxfId="191" priority="524" stopIfTrue="1">
      <formula>CK18=TRUE</formula>
    </cfRule>
  </conditionalFormatting>
  <conditionalFormatting sqref="H26:H27">
    <cfRule type="expression" dxfId="190" priority="769" stopIfTrue="1">
      <formula>CK26=TRUE</formula>
    </cfRule>
  </conditionalFormatting>
  <conditionalFormatting sqref="I4:I10">
    <cfRule type="expression" dxfId="189" priority="140" stopIfTrue="1">
      <formula>CK4=TRUE</formula>
    </cfRule>
  </conditionalFormatting>
  <conditionalFormatting sqref="I12:I13">
    <cfRule type="expression" dxfId="188" priority="385" stopIfTrue="1">
      <formula>CK12=TRUE</formula>
    </cfRule>
  </conditionalFormatting>
  <conditionalFormatting sqref="I15:I16">
    <cfRule type="expression" dxfId="187" priority="455" stopIfTrue="1">
      <formula>CK15=TRUE</formula>
    </cfRule>
  </conditionalFormatting>
  <conditionalFormatting sqref="I18:I24">
    <cfRule type="expression" dxfId="186" priority="525" stopIfTrue="1">
      <formula>CK18=TRUE</formula>
    </cfRule>
  </conditionalFormatting>
  <conditionalFormatting sqref="I26:I27">
    <cfRule type="expression" dxfId="185" priority="770" stopIfTrue="1">
      <formula>CK26=TRUE</formula>
    </cfRule>
  </conditionalFormatting>
  <conditionalFormatting sqref="J4:J10">
    <cfRule type="expression" dxfId="184" priority="141" stopIfTrue="1">
      <formula>CK4=TRUE</formula>
    </cfRule>
  </conditionalFormatting>
  <conditionalFormatting sqref="J12:J13">
    <cfRule type="expression" dxfId="183" priority="386" stopIfTrue="1">
      <formula>CK12=TRUE</formula>
    </cfRule>
  </conditionalFormatting>
  <conditionalFormatting sqref="J15:J16">
    <cfRule type="expression" dxfId="182" priority="456" stopIfTrue="1">
      <formula>CK15=TRUE</formula>
    </cfRule>
  </conditionalFormatting>
  <conditionalFormatting sqref="J18:J24">
    <cfRule type="expression" dxfId="181" priority="526" stopIfTrue="1">
      <formula>CK18=TRUE</formula>
    </cfRule>
  </conditionalFormatting>
  <conditionalFormatting sqref="J26:J27">
    <cfRule type="expression" dxfId="180" priority="771" stopIfTrue="1">
      <formula>CK26=TRUE</formula>
    </cfRule>
  </conditionalFormatting>
  <conditionalFormatting sqref="K4:K10">
    <cfRule type="expression" dxfId="179" priority="142" stopIfTrue="1">
      <formula>CK4=TRUE</formula>
    </cfRule>
  </conditionalFormatting>
  <conditionalFormatting sqref="K12:K13">
    <cfRule type="expression" dxfId="178" priority="387" stopIfTrue="1">
      <formula>CK12=TRUE</formula>
    </cfRule>
  </conditionalFormatting>
  <conditionalFormatting sqref="K15:K16">
    <cfRule type="expression" dxfId="177" priority="457" stopIfTrue="1">
      <formula>CK15=TRUE</formula>
    </cfRule>
  </conditionalFormatting>
  <conditionalFormatting sqref="K18:K24">
    <cfRule type="expression" dxfId="176" priority="527" stopIfTrue="1">
      <formula>CK18=TRUE</formula>
    </cfRule>
  </conditionalFormatting>
  <conditionalFormatting sqref="K26:K27">
    <cfRule type="expression" dxfId="175" priority="772" stopIfTrue="1">
      <formula>CK26=TRUE</formula>
    </cfRule>
  </conditionalFormatting>
  <conditionalFormatting sqref="L4:L10">
    <cfRule type="expression" dxfId="174" priority="143" stopIfTrue="1">
      <formula>CK4=TRUE</formula>
    </cfRule>
  </conditionalFormatting>
  <conditionalFormatting sqref="L12:L13">
    <cfRule type="expression" dxfId="173" priority="388" stopIfTrue="1">
      <formula>CK12=TRUE</formula>
    </cfRule>
  </conditionalFormatting>
  <conditionalFormatting sqref="L15:L16">
    <cfRule type="expression" dxfId="172" priority="458" stopIfTrue="1">
      <formula>CK15=TRUE</formula>
    </cfRule>
  </conditionalFormatting>
  <conditionalFormatting sqref="L18:L24">
    <cfRule type="expression" dxfId="171" priority="528" stopIfTrue="1">
      <formula>CK18=TRUE</formula>
    </cfRule>
  </conditionalFormatting>
  <conditionalFormatting sqref="L26:L27">
    <cfRule type="expression" dxfId="170" priority="773" stopIfTrue="1">
      <formula>CK26=TRUE</formula>
    </cfRule>
  </conditionalFormatting>
  <conditionalFormatting sqref="M4:M10">
    <cfRule type="expression" dxfId="169" priority="144" stopIfTrue="1">
      <formula>CK4=TRUE</formula>
    </cfRule>
  </conditionalFormatting>
  <conditionalFormatting sqref="M12:M13">
    <cfRule type="expression" dxfId="168" priority="389" stopIfTrue="1">
      <formula>CK12=TRUE</formula>
    </cfRule>
  </conditionalFormatting>
  <conditionalFormatting sqref="M15:M16">
    <cfRule type="expression" dxfId="167" priority="459" stopIfTrue="1">
      <formula>CK15=TRUE</formula>
    </cfRule>
  </conditionalFormatting>
  <conditionalFormatting sqref="M18:M24">
    <cfRule type="expression" dxfId="166" priority="529" stopIfTrue="1">
      <formula>CK18=TRUE</formula>
    </cfRule>
  </conditionalFormatting>
  <conditionalFormatting sqref="M26:M27">
    <cfRule type="expression" dxfId="165" priority="774" stopIfTrue="1">
      <formula>CK26=TRUE</formula>
    </cfRule>
  </conditionalFormatting>
  <conditionalFormatting sqref="N4:N10">
    <cfRule type="expression" dxfId="164" priority="145" stopIfTrue="1">
      <formula>CK4=TRUE</formula>
    </cfRule>
  </conditionalFormatting>
  <conditionalFormatting sqref="N12:N13">
    <cfRule type="expression" dxfId="163" priority="390" stopIfTrue="1">
      <formula>CK12=TRUE</formula>
    </cfRule>
  </conditionalFormatting>
  <conditionalFormatting sqref="N15:N16">
    <cfRule type="expression" dxfId="162" priority="460" stopIfTrue="1">
      <formula>CK15=TRUE</formula>
    </cfRule>
  </conditionalFormatting>
  <conditionalFormatting sqref="N18:N24">
    <cfRule type="expression" dxfId="161" priority="530" stopIfTrue="1">
      <formula>CK18=TRUE</formula>
    </cfRule>
  </conditionalFormatting>
  <conditionalFormatting sqref="N26:N27">
    <cfRule type="expression" dxfId="160" priority="775" stopIfTrue="1">
      <formula>CK26=TRUE</formula>
    </cfRule>
  </conditionalFormatting>
  <conditionalFormatting sqref="O4:O10">
    <cfRule type="expression" dxfId="159" priority="146" stopIfTrue="1">
      <formula>CK4=TRUE</formula>
    </cfRule>
  </conditionalFormatting>
  <conditionalFormatting sqref="O12:O13">
    <cfRule type="expression" dxfId="158" priority="391" stopIfTrue="1">
      <formula>CK12=TRUE</formula>
    </cfRule>
  </conditionalFormatting>
  <conditionalFormatting sqref="O15:O16">
    <cfRule type="expression" dxfId="157" priority="461" stopIfTrue="1">
      <formula>CK15=TRUE</formula>
    </cfRule>
  </conditionalFormatting>
  <conditionalFormatting sqref="O18:O24">
    <cfRule type="expression" dxfId="156" priority="531" stopIfTrue="1">
      <formula>CK18=TRUE</formula>
    </cfRule>
  </conditionalFormatting>
  <conditionalFormatting sqref="O26:O27">
    <cfRule type="expression" dxfId="155" priority="776" stopIfTrue="1">
      <formula>CK26=TRUE</formula>
    </cfRule>
  </conditionalFormatting>
  <conditionalFormatting sqref="P4:P10">
    <cfRule type="expression" dxfId="154" priority="147" stopIfTrue="1">
      <formula>CK4=TRUE</formula>
    </cfRule>
  </conditionalFormatting>
  <conditionalFormatting sqref="P12:P13">
    <cfRule type="expression" dxfId="153" priority="392" stopIfTrue="1">
      <formula>CK12=TRUE</formula>
    </cfRule>
  </conditionalFormatting>
  <conditionalFormatting sqref="P15:P16">
    <cfRule type="expression" dxfId="152" priority="462" stopIfTrue="1">
      <formula>CK15=TRUE</formula>
    </cfRule>
  </conditionalFormatting>
  <conditionalFormatting sqref="P18:P24">
    <cfRule type="expression" dxfId="151" priority="532" stopIfTrue="1">
      <formula>CK18=TRUE</formula>
    </cfRule>
  </conditionalFormatting>
  <conditionalFormatting sqref="P26:P27">
    <cfRule type="expression" dxfId="150" priority="777" stopIfTrue="1">
      <formula>CK26=TRUE</formula>
    </cfRule>
  </conditionalFormatting>
  <conditionalFormatting sqref="Q4:Q10">
    <cfRule type="expression" dxfId="149" priority="148" stopIfTrue="1">
      <formula>CK4=TRUE</formula>
    </cfRule>
  </conditionalFormatting>
  <conditionalFormatting sqref="Q12:Q13">
    <cfRule type="expression" dxfId="148" priority="393" stopIfTrue="1">
      <formula>CK12=TRUE</formula>
    </cfRule>
  </conditionalFormatting>
  <conditionalFormatting sqref="Q15:Q16">
    <cfRule type="expression" dxfId="147" priority="463" stopIfTrue="1">
      <formula>CK15=TRUE</formula>
    </cfRule>
  </conditionalFormatting>
  <conditionalFormatting sqref="Q18:Q24">
    <cfRule type="expression" dxfId="146" priority="533" stopIfTrue="1">
      <formula>CK18=TRUE</formula>
    </cfRule>
  </conditionalFormatting>
  <conditionalFormatting sqref="Q26:Q27">
    <cfRule type="expression" dxfId="145" priority="778" stopIfTrue="1">
      <formula>CK26=TRUE</formula>
    </cfRule>
  </conditionalFormatting>
  <conditionalFormatting sqref="R4:R10">
    <cfRule type="expression" dxfId="144" priority="149" stopIfTrue="1">
      <formula>CK4=TRUE</formula>
    </cfRule>
  </conditionalFormatting>
  <conditionalFormatting sqref="R12:R13">
    <cfRule type="expression" dxfId="143" priority="394" stopIfTrue="1">
      <formula>CK12=TRUE</formula>
    </cfRule>
  </conditionalFormatting>
  <conditionalFormatting sqref="R15:R16">
    <cfRule type="expression" dxfId="142" priority="464" stopIfTrue="1">
      <formula>CK15=TRUE</formula>
    </cfRule>
  </conditionalFormatting>
  <conditionalFormatting sqref="R18:R24">
    <cfRule type="expression" dxfId="141" priority="534" stopIfTrue="1">
      <formula>CK18=TRUE</formula>
    </cfRule>
  </conditionalFormatting>
  <conditionalFormatting sqref="R26:R27">
    <cfRule type="expression" dxfId="140" priority="779" stopIfTrue="1">
      <formula>CK26=TRUE</formula>
    </cfRule>
  </conditionalFormatting>
  <conditionalFormatting sqref="S4:S10">
    <cfRule type="expression" dxfId="139" priority="150" stopIfTrue="1">
      <formula>CK4=TRUE</formula>
    </cfRule>
  </conditionalFormatting>
  <conditionalFormatting sqref="S12:S13">
    <cfRule type="expression" dxfId="138" priority="395" stopIfTrue="1">
      <formula>CK12=TRUE</formula>
    </cfRule>
  </conditionalFormatting>
  <conditionalFormatting sqref="S15:S16">
    <cfRule type="expression" dxfId="137" priority="465" stopIfTrue="1">
      <formula>CK15=TRUE</formula>
    </cfRule>
  </conditionalFormatting>
  <conditionalFormatting sqref="S18:S24">
    <cfRule type="expression" dxfId="136" priority="535" stopIfTrue="1">
      <formula>CK18=TRUE</formula>
    </cfRule>
  </conditionalFormatting>
  <conditionalFormatting sqref="S26:S27">
    <cfRule type="expression" dxfId="135" priority="780" stopIfTrue="1">
      <formula>CK26=TRUE</formula>
    </cfRule>
  </conditionalFormatting>
  <conditionalFormatting sqref="T4:T10">
    <cfRule type="expression" dxfId="134" priority="151" stopIfTrue="1">
      <formula>CK4=TRUE</formula>
    </cfRule>
  </conditionalFormatting>
  <conditionalFormatting sqref="T12:T13">
    <cfRule type="expression" dxfId="133" priority="396" stopIfTrue="1">
      <formula>CK12=TRUE</formula>
    </cfRule>
  </conditionalFormatting>
  <conditionalFormatting sqref="T15:T16">
    <cfRule type="expression" dxfId="132" priority="466" stopIfTrue="1">
      <formula>CK15=TRUE</formula>
    </cfRule>
  </conditionalFormatting>
  <conditionalFormatting sqref="T18:T24">
    <cfRule type="expression" dxfId="131" priority="536" stopIfTrue="1">
      <formula>CK18=TRUE</formula>
    </cfRule>
  </conditionalFormatting>
  <conditionalFormatting sqref="T26:T27">
    <cfRule type="expression" dxfId="130" priority="781" stopIfTrue="1">
      <formula>CK26=TRUE</formula>
    </cfRule>
  </conditionalFormatting>
  <conditionalFormatting sqref="U4:U10">
    <cfRule type="expression" dxfId="129" priority="152" stopIfTrue="1">
      <formula>CK4=TRUE</formula>
    </cfRule>
  </conditionalFormatting>
  <conditionalFormatting sqref="U12:U13">
    <cfRule type="expression" dxfId="128" priority="397" stopIfTrue="1">
      <formula>CK12=TRUE</formula>
    </cfRule>
  </conditionalFormatting>
  <conditionalFormatting sqref="U15:U16">
    <cfRule type="expression" dxfId="127" priority="467" stopIfTrue="1">
      <formula>CK15=TRUE</formula>
    </cfRule>
  </conditionalFormatting>
  <conditionalFormatting sqref="U18:U24">
    <cfRule type="expression" dxfId="126" priority="537" stopIfTrue="1">
      <formula>CK18=TRUE</formula>
    </cfRule>
  </conditionalFormatting>
  <conditionalFormatting sqref="U26:U27">
    <cfRule type="expression" dxfId="125" priority="782" stopIfTrue="1">
      <formula>CK26=TRUE</formula>
    </cfRule>
  </conditionalFormatting>
  <conditionalFormatting sqref="V4:V10">
    <cfRule type="expression" dxfId="124" priority="153" stopIfTrue="1">
      <formula>CK4=TRUE</formula>
    </cfRule>
  </conditionalFormatting>
  <conditionalFormatting sqref="V12:V13">
    <cfRule type="expression" dxfId="123" priority="398" stopIfTrue="1">
      <formula>CK12=TRUE</formula>
    </cfRule>
  </conditionalFormatting>
  <conditionalFormatting sqref="V15:V16">
    <cfRule type="expression" dxfId="122" priority="468" stopIfTrue="1">
      <formula>CK15=TRUE</formula>
    </cfRule>
  </conditionalFormatting>
  <conditionalFormatting sqref="V18:V24">
    <cfRule type="expression" dxfId="121" priority="538" stopIfTrue="1">
      <formula>CK18=TRUE</formula>
    </cfRule>
  </conditionalFormatting>
  <conditionalFormatting sqref="V26:V27">
    <cfRule type="expression" dxfId="120" priority="783" stopIfTrue="1">
      <formula>CK26=TRUE</formula>
    </cfRule>
  </conditionalFormatting>
  <conditionalFormatting sqref="W4:W10">
    <cfRule type="expression" dxfId="119" priority="154" stopIfTrue="1">
      <formula>CK4=TRUE</formula>
    </cfRule>
  </conditionalFormatting>
  <conditionalFormatting sqref="W12:W13">
    <cfRule type="expression" dxfId="118" priority="399" stopIfTrue="1">
      <formula>CK12=TRUE</formula>
    </cfRule>
  </conditionalFormatting>
  <conditionalFormatting sqref="W15:W16">
    <cfRule type="expression" dxfId="117" priority="469" stopIfTrue="1">
      <formula>CK15=TRUE</formula>
    </cfRule>
  </conditionalFormatting>
  <conditionalFormatting sqref="W18:W24">
    <cfRule type="expression" dxfId="116" priority="539" stopIfTrue="1">
      <formula>CK18=TRUE</formula>
    </cfRule>
  </conditionalFormatting>
  <conditionalFormatting sqref="W26:W27">
    <cfRule type="expression" dxfId="115" priority="784" stopIfTrue="1">
      <formula>CK26=TRUE</formula>
    </cfRule>
  </conditionalFormatting>
  <conditionalFormatting sqref="X4:X10">
    <cfRule type="expression" dxfId="114" priority="155" stopIfTrue="1">
      <formula>CK4=TRUE</formula>
    </cfRule>
  </conditionalFormatting>
  <conditionalFormatting sqref="X12:X13">
    <cfRule type="expression" dxfId="113" priority="400" stopIfTrue="1">
      <formula>CK12=TRUE</formula>
    </cfRule>
  </conditionalFormatting>
  <conditionalFormatting sqref="X15:X16">
    <cfRule type="expression" dxfId="112" priority="470" stopIfTrue="1">
      <formula>CK15=TRUE</formula>
    </cfRule>
  </conditionalFormatting>
  <conditionalFormatting sqref="X18:X24">
    <cfRule type="expression" dxfId="111" priority="540" stopIfTrue="1">
      <formula>CK18=TRUE</formula>
    </cfRule>
  </conditionalFormatting>
  <conditionalFormatting sqref="X26:X27">
    <cfRule type="expression" dxfId="110" priority="785" stopIfTrue="1">
      <formula>CK26=TRUE</formula>
    </cfRule>
  </conditionalFormatting>
  <conditionalFormatting sqref="Y4:Y10">
    <cfRule type="expression" dxfId="109" priority="156" stopIfTrue="1">
      <formula>CK4=TRUE</formula>
    </cfRule>
  </conditionalFormatting>
  <conditionalFormatting sqref="Y12:Y13">
    <cfRule type="expression" dxfId="108" priority="401" stopIfTrue="1">
      <formula>CK12=TRUE</formula>
    </cfRule>
  </conditionalFormatting>
  <conditionalFormatting sqref="Y15:Y16">
    <cfRule type="expression" dxfId="107" priority="471" stopIfTrue="1">
      <formula>CK15=TRUE</formula>
    </cfRule>
  </conditionalFormatting>
  <conditionalFormatting sqref="Y18:Y24">
    <cfRule type="expression" dxfId="106" priority="541" stopIfTrue="1">
      <formula>CK18=TRUE</formula>
    </cfRule>
  </conditionalFormatting>
  <conditionalFormatting sqref="Y26:Y27">
    <cfRule type="expression" dxfId="105" priority="786" stopIfTrue="1">
      <formula>CK26=TRUE</formula>
    </cfRule>
  </conditionalFormatting>
  <conditionalFormatting sqref="Z4:Z10">
    <cfRule type="expression" dxfId="104" priority="157" stopIfTrue="1">
      <formula>CK4=TRUE</formula>
    </cfRule>
  </conditionalFormatting>
  <conditionalFormatting sqref="Z12:Z13">
    <cfRule type="expression" dxfId="103" priority="402" stopIfTrue="1">
      <formula>CK12=TRUE</formula>
    </cfRule>
  </conditionalFormatting>
  <conditionalFormatting sqref="Z15:Z16">
    <cfRule type="expression" dxfId="102" priority="472" stopIfTrue="1">
      <formula>CK15=TRUE</formula>
    </cfRule>
  </conditionalFormatting>
  <conditionalFormatting sqref="Z18:Z24">
    <cfRule type="expression" dxfId="101" priority="542" stopIfTrue="1">
      <formula>CK18=TRUE</formula>
    </cfRule>
  </conditionalFormatting>
  <conditionalFormatting sqref="Z26:Z27">
    <cfRule type="expression" dxfId="100" priority="787" stopIfTrue="1">
      <formula>CK26=TRUE</formula>
    </cfRule>
  </conditionalFormatting>
  <conditionalFormatting sqref="AA4:AA10">
    <cfRule type="expression" dxfId="99" priority="158" stopIfTrue="1">
      <formula>CK4=TRUE</formula>
    </cfRule>
  </conditionalFormatting>
  <conditionalFormatting sqref="AA12:AA13">
    <cfRule type="expression" dxfId="98" priority="403" stopIfTrue="1">
      <formula>CK12=TRUE</formula>
    </cfRule>
  </conditionalFormatting>
  <conditionalFormatting sqref="AA15:AA16">
    <cfRule type="expression" dxfId="97" priority="473" stopIfTrue="1">
      <formula>CK15=TRUE</formula>
    </cfRule>
  </conditionalFormatting>
  <conditionalFormatting sqref="AA18:AA24">
    <cfRule type="expression" dxfId="96" priority="543" stopIfTrue="1">
      <formula>CK18=TRUE</formula>
    </cfRule>
  </conditionalFormatting>
  <conditionalFormatting sqref="AA26:AA27">
    <cfRule type="expression" dxfId="95" priority="788" stopIfTrue="1">
      <formula>CK26=TRUE</formula>
    </cfRule>
  </conditionalFormatting>
  <conditionalFormatting sqref="AB4:AB10">
    <cfRule type="expression" dxfId="94" priority="159" stopIfTrue="1">
      <formula>CK4=TRUE</formula>
    </cfRule>
  </conditionalFormatting>
  <conditionalFormatting sqref="AB12:AB13">
    <cfRule type="expression" dxfId="93" priority="404" stopIfTrue="1">
      <formula>CK12=TRUE</formula>
    </cfRule>
  </conditionalFormatting>
  <conditionalFormatting sqref="AB15:AB16">
    <cfRule type="expression" dxfId="92" priority="474" stopIfTrue="1">
      <formula>CK15=TRUE</formula>
    </cfRule>
  </conditionalFormatting>
  <conditionalFormatting sqref="AB18:AB24">
    <cfRule type="expression" dxfId="91" priority="544" stopIfTrue="1">
      <formula>CK18=TRUE</formula>
    </cfRule>
  </conditionalFormatting>
  <conditionalFormatting sqref="AB26:AB27">
    <cfRule type="expression" dxfId="90" priority="789" stopIfTrue="1">
      <formula>CK26=TRUE</formula>
    </cfRule>
  </conditionalFormatting>
  <conditionalFormatting sqref="AC4:AC10">
    <cfRule type="expression" dxfId="89" priority="160" stopIfTrue="1">
      <formula>CK4=TRUE</formula>
    </cfRule>
  </conditionalFormatting>
  <conditionalFormatting sqref="AC12:AC13">
    <cfRule type="expression" dxfId="88" priority="405" stopIfTrue="1">
      <formula>CK12=TRUE</formula>
    </cfRule>
  </conditionalFormatting>
  <conditionalFormatting sqref="AC15:AC16">
    <cfRule type="expression" dxfId="87" priority="475" stopIfTrue="1">
      <formula>CK15=TRUE</formula>
    </cfRule>
  </conditionalFormatting>
  <conditionalFormatting sqref="AC18:AC24">
    <cfRule type="expression" dxfId="86" priority="545" stopIfTrue="1">
      <formula>CK18=TRUE</formula>
    </cfRule>
  </conditionalFormatting>
  <conditionalFormatting sqref="AC26:AC27">
    <cfRule type="expression" dxfId="85" priority="790" stopIfTrue="1">
      <formula>CK26=TRUE</formula>
    </cfRule>
  </conditionalFormatting>
  <conditionalFormatting sqref="AD4:AD10">
    <cfRule type="expression" dxfId="84" priority="161" stopIfTrue="1">
      <formula>CK4=TRUE</formula>
    </cfRule>
  </conditionalFormatting>
  <conditionalFormatting sqref="AD12:AD13">
    <cfRule type="expression" dxfId="83" priority="406" stopIfTrue="1">
      <formula>CK12=TRUE</formula>
    </cfRule>
  </conditionalFormatting>
  <conditionalFormatting sqref="AD15:AD16">
    <cfRule type="expression" dxfId="82" priority="476" stopIfTrue="1">
      <formula>CK15=TRUE</formula>
    </cfRule>
  </conditionalFormatting>
  <conditionalFormatting sqref="AD18:AD24">
    <cfRule type="expression" dxfId="81" priority="546" stopIfTrue="1">
      <formula>CK18=TRUE</formula>
    </cfRule>
  </conditionalFormatting>
  <conditionalFormatting sqref="AD26:AD27">
    <cfRule type="expression" dxfId="80" priority="791" stopIfTrue="1">
      <formula>CK26=TRUE</formula>
    </cfRule>
  </conditionalFormatting>
  <conditionalFormatting sqref="AE4:AE10">
    <cfRule type="expression" dxfId="79" priority="162" stopIfTrue="1">
      <formula>CK4=TRUE</formula>
    </cfRule>
  </conditionalFormatting>
  <conditionalFormatting sqref="AE12:AE13">
    <cfRule type="expression" dxfId="78" priority="407" stopIfTrue="1">
      <formula>CK12=TRUE</formula>
    </cfRule>
  </conditionalFormatting>
  <conditionalFormatting sqref="AE15:AE16">
    <cfRule type="expression" dxfId="77" priority="477" stopIfTrue="1">
      <formula>CK15=TRUE</formula>
    </cfRule>
  </conditionalFormatting>
  <conditionalFormatting sqref="AE18:AE24">
    <cfRule type="expression" dxfId="76" priority="547" stopIfTrue="1">
      <formula>CK18=TRUE</formula>
    </cfRule>
  </conditionalFormatting>
  <conditionalFormatting sqref="AE26:AE27">
    <cfRule type="expression" dxfId="75" priority="792" stopIfTrue="1">
      <formula>CK26=TRUE</formula>
    </cfRule>
  </conditionalFormatting>
  <conditionalFormatting sqref="AF4:AF10">
    <cfRule type="expression" dxfId="74" priority="163" stopIfTrue="1">
      <formula>CK4=TRUE</formula>
    </cfRule>
  </conditionalFormatting>
  <conditionalFormatting sqref="AF12:AF13">
    <cfRule type="expression" dxfId="73" priority="408" stopIfTrue="1">
      <formula>CK12=TRUE</formula>
    </cfRule>
  </conditionalFormatting>
  <conditionalFormatting sqref="AF15:AF16">
    <cfRule type="expression" dxfId="72" priority="478" stopIfTrue="1">
      <formula>CK15=TRUE</formula>
    </cfRule>
  </conditionalFormatting>
  <conditionalFormatting sqref="AF18:AF24">
    <cfRule type="expression" dxfId="71" priority="548" stopIfTrue="1">
      <formula>CK18=TRUE</formula>
    </cfRule>
  </conditionalFormatting>
  <conditionalFormatting sqref="AF26:AF27">
    <cfRule type="expression" dxfId="70" priority="793" stopIfTrue="1">
      <formula>CK26=TRUE</formula>
    </cfRule>
  </conditionalFormatting>
  <conditionalFormatting sqref="AG4:AG10">
    <cfRule type="expression" dxfId="69" priority="164" stopIfTrue="1">
      <formula>CK4=TRUE</formula>
    </cfRule>
  </conditionalFormatting>
  <conditionalFormatting sqref="AG12:AG13">
    <cfRule type="expression" dxfId="68" priority="409" stopIfTrue="1">
      <formula>CK12=TRUE</formula>
    </cfRule>
  </conditionalFormatting>
  <conditionalFormatting sqref="AG15:AG16">
    <cfRule type="expression" dxfId="67" priority="479" stopIfTrue="1">
      <formula>CK15=TRUE</formula>
    </cfRule>
  </conditionalFormatting>
  <conditionalFormatting sqref="AG18:AG24">
    <cfRule type="expression" dxfId="66" priority="549" stopIfTrue="1">
      <formula>CK18=TRUE</formula>
    </cfRule>
  </conditionalFormatting>
  <conditionalFormatting sqref="AG26:AG27">
    <cfRule type="expression" dxfId="65" priority="794" stopIfTrue="1">
      <formula>CK26=TRUE</formula>
    </cfRule>
  </conditionalFormatting>
  <conditionalFormatting sqref="AH4:AH10">
    <cfRule type="expression" dxfId="64" priority="165" stopIfTrue="1">
      <formula>CK4=TRUE</formula>
    </cfRule>
  </conditionalFormatting>
  <conditionalFormatting sqref="AH12:AH13">
    <cfRule type="expression" dxfId="63" priority="410" stopIfTrue="1">
      <formula>CK12=TRUE</formula>
    </cfRule>
  </conditionalFormatting>
  <conditionalFormatting sqref="AH15:AH16">
    <cfRule type="expression" dxfId="62" priority="480" stopIfTrue="1">
      <formula>CK15=TRUE</formula>
    </cfRule>
  </conditionalFormatting>
  <conditionalFormatting sqref="AH18:AH24">
    <cfRule type="expression" dxfId="61" priority="550" stopIfTrue="1">
      <formula>CK18=TRUE</formula>
    </cfRule>
  </conditionalFormatting>
  <conditionalFormatting sqref="AH26:AH27">
    <cfRule type="expression" dxfId="60" priority="795" stopIfTrue="1">
      <formula>CK26=TRUE</formula>
    </cfRule>
  </conditionalFormatting>
  <conditionalFormatting sqref="AI4:AI10">
    <cfRule type="expression" dxfId="59" priority="166" stopIfTrue="1">
      <formula>CK4=TRUE</formula>
    </cfRule>
  </conditionalFormatting>
  <conditionalFormatting sqref="AI12:AI13">
    <cfRule type="expression" dxfId="58" priority="411" stopIfTrue="1">
      <formula>CK12=TRUE</formula>
    </cfRule>
  </conditionalFormatting>
  <conditionalFormatting sqref="AI15:AI16">
    <cfRule type="expression" dxfId="57" priority="481" stopIfTrue="1">
      <formula>CK15=TRUE</formula>
    </cfRule>
  </conditionalFormatting>
  <conditionalFormatting sqref="AI18:AI24">
    <cfRule type="expression" dxfId="56" priority="551" stopIfTrue="1">
      <formula>CK18=TRUE</formula>
    </cfRule>
  </conditionalFormatting>
  <conditionalFormatting sqref="AI26:AI27">
    <cfRule type="expression" dxfId="55" priority="796" stopIfTrue="1">
      <formula>CK26=TRUE</formula>
    </cfRule>
  </conditionalFormatting>
  <conditionalFormatting sqref="AJ4:AJ10">
    <cfRule type="expression" dxfId="54" priority="167" stopIfTrue="1">
      <formula>CK4=TRUE</formula>
    </cfRule>
  </conditionalFormatting>
  <conditionalFormatting sqref="AJ12:AJ13">
    <cfRule type="expression" dxfId="53" priority="412" stopIfTrue="1">
      <formula>CK12=TRUE</formula>
    </cfRule>
  </conditionalFormatting>
  <conditionalFormatting sqref="AJ15:AJ16">
    <cfRule type="expression" dxfId="52" priority="482" stopIfTrue="1">
      <formula>CK15=TRUE</formula>
    </cfRule>
  </conditionalFormatting>
  <conditionalFormatting sqref="AJ18:AJ24">
    <cfRule type="expression" dxfId="51" priority="552" stopIfTrue="1">
      <formula>CK18=TRUE</formula>
    </cfRule>
  </conditionalFormatting>
  <conditionalFormatting sqref="AJ26:AJ27">
    <cfRule type="expression" dxfId="50" priority="797" stopIfTrue="1">
      <formula>CK26=TRUE</formula>
    </cfRule>
  </conditionalFormatting>
  <conditionalFormatting sqref="AK3">
    <cfRule type="expression" dxfId="49" priority="104">
      <formula>$AK3</formula>
    </cfRule>
  </conditionalFormatting>
  <conditionalFormatting sqref="AK4:AK10">
    <cfRule type="expression" dxfId="48" priority="168" stopIfTrue="1">
      <formula>CK4=TRUE</formula>
    </cfRule>
  </conditionalFormatting>
  <conditionalFormatting sqref="AK12:AK13">
    <cfRule type="expression" dxfId="47" priority="413" stopIfTrue="1">
      <formula>CK12=TRUE</formula>
    </cfRule>
  </conditionalFormatting>
  <conditionalFormatting sqref="AK15:AK16">
    <cfRule type="expression" dxfId="46" priority="483" stopIfTrue="1">
      <formula>CK15=TRUE</formula>
    </cfRule>
  </conditionalFormatting>
  <conditionalFormatting sqref="AK18:AK24">
    <cfRule type="expression" dxfId="45" priority="553" stopIfTrue="1">
      <formula>CK18=TRUE</formula>
    </cfRule>
  </conditionalFormatting>
  <conditionalFormatting sqref="AK26:AK27">
    <cfRule type="expression" dxfId="44" priority="798" stopIfTrue="1">
      <formula>CK26=TRUE</formula>
    </cfRule>
  </conditionalFormatting>
  <conditionalFormatting sqref="AK11:AL11">
    <cfRule type="expression" dxfId="43" priority="102">
      <formula>$AK11</formula>
    </cfRule>
  </conditionalFormatting>
  <conditionalFormatting sqref="AK14:AL14">
    <cfRule type="expression" dxfId="42" priority="100">
      <formula>$AK14</formula>
    </cfRule>
  </conditionalFormatting>
  <conditionalFormatting sqref="AK17:AL17">
    <cfRule type="expression" dxfId="41" priority="98">
      <formula>$AK17</formula>
    </cfRule>
  </conditionalFormatting>
  <conditionalFormatting sqref="AK25:AL25">
    <cfRule type="expression" dxfId="40" priority="96">
      <formula>$AK25</formula>
    </cfRule>
  </conditionalFormatting>
  <conditionalFormatting sqref="AK28:AL28">
    <cfRule type="expression" dxfId="39" priority="94">
      <formula>$AK28</formula>
    </cfRule>
  </conditionalFormatting>
  <conditionalFormatting sqref="AL3">
    <cfRule type="expression" dxfId="38" priority="83">
      <formula>$AK3</formula>
    </cfRule>
  </conditionalFormatting>
  <conditionalFormatting sqref="AL1:AT2">
    <cfRule type="expression" dxfId="37" priority="91">
      <formula>OR($AL1=3)</formula>
    </cfRule>
    <cfRule type="expression" dxfId="36" priority="90">
      <formula>OR($AL1=2,$AL1=3,$AL1=1)</formula>
    </cfRule>
  </conditionalFormatting>
  <conditionalFormatting sqref="AL2:AT2">
    <cfRule type="expression" dxfId="35" priority="88">
      <formula>OR($AL2=2,$AL2=3,$AL2=1)</formula>
    </cfRule>
    <cfRule type="expression" dxfId="34" priority="89">
      <formula>OR($AL2=3)</formula>
    </cfRule>
  </conditionalFormatting>
  <conditionalFormatting sqref="AM11:AN11">
    <cfRule type="expression" dxfId="33" priority="77">
      <formula>OR($AL11=2,$AL11=3,$AL11=1)</formula>
    </cfRule>
    <cfRule type="expression" dxfId="32" priority="78">
      <formula>OR($AL11=3)</formula>
    </cfRule>
  </conditionalFormatting>
  <conditionalFormatting sqref="AM14:AN14">
    <cfRule type="expression" dxfId="31" priority="75">
      <formula>OR($AL14=2,$AL14=3,$AL14=1)</formula>
    </cfRule>
    <cfRule type="expression" dxfId="30" priority="76">
      <formula>OR($AL14=3)</formula>
    </cfRule>
  </conditionalFormatting>
  <conditionalFormatting sqref="AM17:AN17">
    <cfRule type="expression" dxfId="29" priority="73">
      <formula>OR($AL17=2,$AL17=3,$AL17=1)</formula>
    </cfRule>
    <cfRule type="expression" dxfId="28" priority="74">
      <formula>OR($AL17=3)</formula>
    </cfRule>
  </conditionalFormatting>
  <conditionalFormatting sqref="AM25:AN25">
    <cfRule type="expression" dxfId="27" priority="72">
      <formula>OR($AL25=3)</formula>
    </cfRule>
    <cfRule type="expression" dxfId="26" priority="71">
      <formula>OR($AL25=2,$AL25=3,$AL25=1)</formula>
    </cfRule>
  </conditionalFormatting>
  <conditionalFormatting sqref="AM28:AN28">
    <cfRule type="expression" dxfId="25" priority="69">
      <formula>OR($AL28=2,$AL28=3,$AL28=1)</formula>
    </cfRule>
    <cfRule type="expression" dxfId="24" priority="70">
      <formula>OR($AL28=3)</formula>
    </cfRule>
  </conditionalFormatting>
  <conditionalFormatting sqref="AM1:AS1">
    <cfRule type="expression" dxfId="23" priority="87">
      <formula>OR($AL1=3)</formula>
    </cfRule>
    <cfRule type="expression" dxfId="22" priority="86">
      <formula>OR($AL1=2,$AL1=3,$AL1=1)</formula>
    </cfRule>
  </conditionalFormatting>
  <conditionalFormatting sqref="AP11 AP14 AP17 AP25 AP28">
    <cfRule type="expression" dxfId="21" priority="65">
      <formula>OR($AL11=2,$AL11=3,$AL11=1)</formula>
    </cfRule>
    <cfRule type="expression" dxfId="20" priority="66">
      <formula>OR($AL11=3)</formula>
    </cfRule>
  </conditionalFormatting>
  <conditionalFormatting sqref="AQ4:AR29">
    <cfRule type="expression" dxfId="19" priority="67">
      <formula>OR($AL4=2,$AL4=3,$AL4=1)</formula>
    </cfRule>
    <cfRule type="expression" dxfId="18" priority="68">
      <formula>OR($AL4=3)</formula>
    </cfRule>
  </conditionalFormatting>
  <conditionalFormatting sqref="AT3:AT52">
    <cfRule type="expression" dxfId="17" priority="9">
      <formula>OR($AL3=2,$AL3=3,$AL3=1)</formula>
    </cfRule>
    <cfRule type="expression" dxfId="16" priority="2">
      <formula>OR($AL3=3)</formula>
    </cfRule>
    <cfRule type="expression" dxfId="15" priority="3">
      <formula>OR($AL3=2,$AL3=3,$AL3=1)</formula>
    </cfRule>
    <cfRule type="expression" dxfId="14" priority="4">
      <formula>OR($AL3=3)</formula>
    </cfRule>
    <cfRule type="expression" dxfId="13" priority="5">
      <formula>OR($AL3=2,$AL3=3,$AL3=1)</formula>
    </cfRule>
    <cfRule type="expression" dxfId="12" priority="6">
      <formula>OR($AL3=3)</formula>
    </cfRule>
    <cfRule type="expression" dxfId="11" priority="7">
      <formula>OR($AL3=2,$AL3=3,$AL3=1)</formula>
    </cfRule>
    <cfRule type="expression" dxfId="10" priority="10">
      <formula>OR($AL3=3)</formula>
    </cfRule>
    <cfRule type="expression" dxfId="9" priority="1">
      <formula>OR($AL3=2,$AL3=3,$AL3=1)</formula>
    </cfRule>
    <cfRule type="expression" dxfId="8" priority="8">
      <formula>OR($AL3=3)</formula>
    </cfRule>
  </conditionalFormatting>
  <conditionalFormatting sqref="AY1:AY2">
    <cfRule type="expression" dxfId="7" priority="32">
      <formula>OR($AL1=3)</formula>
    </cfRule>
    <cfRule type="expression" dxfId="6" priority="31">
      <formula>OR($AL1=2,$AL1=3,$AL1=1)</formula>
    </cfRule>
  </conditionalFormatting>
  <conditionalFormatting sqref="AY1:AY3">
    <cfRule type="expression" dxfId="5" priority="34">
      <formula>OR($AL1=3)</formula>
    </cfRule>
    <cfRule type="expression" dxfId="4" priority="33">
      <formula>OR($AL1=2,$AL1=3,$AL1=1)</formula>
    </cfRule>
    <cfRule type="expression" dxfId="3" priority="26">
      <formula>OR($AL1=3)</formula>
    </cfRule>
    <cfRule type="expression" dxfId="2" priority="25">
      <formula>OR($AL1=2,$AL1=3,$AL1=1)</formula>
    </cfRule>
  </conditionalFormatting>
  <conditionalFormatting sqref="AY3">
    <cfRule type="expression" dxfId="1" priority="24">
      <formula>OR($AL3=3)</formula>
    </cfRule>
    <cfRule type="expression" dxfId="0" priority="23">
      <formula>OR($AL3=2,$AL3=3,$AL3=1)</formula>
    </cfRule>
  </conditionalFormatting>
  <hyperlinks>
    <hyperlink ref="B30" location="'主頁 Main Page'!A1" display="回主頁 Back to Main Page" xr:uid="{1D12DD6D-6EC2-4745-ADC7-7AD2FBC333F8}"/>
    <hyperlink ref="B30:AK30" location="'主頁 Main Page'!D50" display="回主頁 Back to Main Page" xr:uid="{55F18F70-F041-4642-B500-502D95525DC4}"/>
  </hyperlinks>
  <pageMargins left="0.7" right="0.7" top="0.75" bottom="0.75" header="0.3" footer="0.3"/>
  <pageSetup paperSize="9" scale="7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6804" r:id="rId4" name="Check Box 4">
              <controlPr defaultSize="0" autoFill="0" autoLine="0" autoPict="0">
                <anchor moveWithCells="1">
                  <from>
                    <xdr:col>1</xdr:col>
                    <xdr:colOff>0</xdr:colOff>
                    <xdr:row>3</xdr:row>
                    <xdr:rowOff>0</xdr:rowOff>
                  </from>
                  <to>
                    <xdr:col>2</xdr:col>
                    <xdr:colOff>28575</xdr:colOff>
                    <xdr:row>4</xdr:row>
                    <xdr:rowOff>9525</xdr:rowOff>
                  </to>
                </anchor>
              </controlPr>
            </control>
          </mc:Choice>
        </mc:AlternateContent>
        <mc:AlternateContent xmlns:mc="http://schemas.openxmlformats.org/markup-compatibility/2006">
          <mc:Choice Requires="x14">
            <control shapeId="76805" r:id="rId5" name="Check Box 5">
              <controlPr defaultSize="0" autoFill="0" autoLine="0" autoPict="0">
                <anchor moveWithCells="1">
                  <from>
                    <xdr:col>1</xdr:col>
                    <xdr:colOff>0</xdr:colOff>
                    <xdr:row>4</xdr:row>
                    <xdr:rowOff>0</xdr:rowOff>
                  </from>
                  <to>
                    <xdr:col>2</xdr:col>
                    <xdr:colOff>28575</xdr:colOff>
                    <xdr:row>5</xdr:row>
                    <xdr:rowOff>9525</xdr:rowOff>
                  </to>
                </anchor>
              </controlPr>
            </control>
          </mc:Choice>
        </mc:AlternateContent>
        <mc:AlternateContent xmlns:mc="http://schemas.openxmlformats.org/markup-compatibility/2006">
          <mc:Choice Requires="x14">
            <control shapeId="76806" r:id="rId6" name="Check Box 6">
              <controlPr defaultSize="0" autoFill="0" autoLine="0" autoPict="0">
                <anchor moveWithCells="1">
                  <from>
                    <xdr:col>1</xdr:col>
                    <xdr:colOff>0</xdr:colOff>
                    <xdr:row>5</xdr:row>
                    <xdr:rowOff>0</xdr:rowOff>
                  </from>
                  <to>
                    <xdr:col>2</xdr:col>
                    <xdr:colOff>28575</xdr:colOff>
                    <xdr:row>6</xdr:row>
                    <xdr:rowOff>9525</xdr:rowOff>
                  </to>
                </anchor>
              </controlPr>
            </control>
          </mc:Choice>
        </mc:AlternateContent>
        <mc:AlternateContent xmlns:mc="http://schemas.openxmlformats.org/markup-compatibility/2006">
          <mc:Choice Requires="x14">
            <control shapeId="76807" r:id="rId7" name="Check Box 7">
              <controlPr defaultSize="0" autoFill="0" autoLine="0" autoPict="0">
                <anchor moveWithCells="1">
                  <from>
                    <xdr:col>1</xdr:col>
                    <xdr:colOff>0</xdr:colOff>
                    <xdr:row>6</xdr:row>
                    <xdr:rowOff>0</xdr:rowOff>
                  </from>
                  <to>
                    <xdr:col>2</xdr:col>
                    <xdr:colOff>28575</xdr:colOff>
                    <xdr:row>7</xdr:row>
                    <xdr:rowOff>9525</xdr:rowOff>
                  </to>
                </anchor>
              </controlPr>
            </control>
          </mc:Choice>
        </mc:AlternateContent>
        <mc:AlternateContent xmlns:mc="http://schemas.openxmlformats.org/markup-compatibility/2006">
          <mc:Choice Requires="x14">
            <control shapeId="76808" r:id="rId8" name="Check Box 8">
              <controlPr defaultSize="0" autoFill="0" autoLine="0" autoPict="0">
                <anchor moveWithCells="1">
                  <from>
                    <xdr:col>1</xdr:col>
                    <xdr:colOff>0</xdr:colOff>
                    <xdr:row>7</xdr:row>
                    <xdr:rowOff>0</xdr:rowOff>
                  </from>
                  <to>
                    <xdr:col>2</xdr:col>
                    <xdr:colOff>28575</xdr:colOff>
                    <xdr:row>8</xdr:row>
                    <xdr:rowOff>9525</xdr:rowOff>
                  </to>
                </anchor>
              </controlPr>
            </control>
          </mc:Choice>
        </mc:AlternateContent>
        <mc:AlternateContent xmlns:mc="http://schemas.openxmlformats.org/markup-compatibility/2006">
          <mc:Choice Requires="x14">
            <control shapeId="76809" r:id="rId9" name="Check Box 9">
              <controlPr defaultSize="0" autoFill="0" autoLine="0" autoPict="0">
                <anchor moveWithCells="1">
                  <from>
                    <xdr:col>1</xdr:col>
                    <xdr:colOff>0</xdr:colOff>
                    <xdr:row>8</xdr:row>
                    <xdr:rowOff>0</xdr:rowOff>
                  </from>
                  <to>
                    <xdr:col>2</xdr:col>
                    <xdr:colOff>28575</xdr:colOff>
                    <xdr:row>9</xdr:row>
                    <xdr:rowOff>9525</xdr:rowOff>
                  </to>
                </anchor>
              </controlPr>
            </control>
          </mc:Choice>
        </mc:AlternateContent>
        <mc:AlternateContent xmlns:mc="http://schemas.openxmlformats.org/markup-compatibility/2006">
          <mc:Choice Requires="x14">
            <control shapeId="76810" r:id="rId10" name="Check Box 10">
              <controlPr defaultSize="0" autoFill="0" autoLine="0" autoPict="0">
                <anchor moveWithCells="1">
                  <from>
                    <xdr:col>1</xdr:col>
                    <xdr:colOff>0</xdr:colOff>
                    <xdr:row>9</xdr:row>
                    <xdr:rowOff>0</xdr:rowOff>
                  </from>
                  <to>
                    <xdr:col>2</xdr:col>
                    <xdr:colOff>28575</xdr:colOff>
                    <xdr:row>10</xdr:row>
                    <xdr:rowOff>9525</xdr:rowOff>
                  </to>
                </anchor>
              </controlPr>
            </control>
          </mc:Choice>
        </mc:AlternateContent>
        <mc:AlternateContent xmlns:mc="http://schemas.openxmlformats.org/markup-compatibility/2006">
          <mc:Choice Requires="x14">
            <control shapeId="76811" r:id="rId11" name="Check Box 11">
              <controlPr defaultSize="0" autoFill="0" autoLine="0" autoPict="0">
                <anchor moveWithCells="1">
                  <from>
                    <xdr:col>1</xdr:col>
                    <xdr:colOff>0</xdr:colOff>
                    <xdr:row>11</xdr:row>
                    <xdr:rowOff>0</xdr:rowOff>
                  </from>
                  <to>
                    <xdr:col>2</xdr:col>
                    <xdr:colOff>28575</xdr:colOff>
                    <xdr:row>12</xdr:row>
                    <xdr:rowOff>9525</xdr:rowOff>
                  </to>
                </anchor>
              </controlPr>
            </control>
          </mc:Choice>
        </mc:AlternateContent>
        <mc:AlternateContent xmlns:mc="http://schemas.openxmlformats.org/markup-compatibility/2006">
          <mc:Choice Requires="x14">
            <control shapeId="76812" r:id="rId12" name="Check Box 12">
              <controlPr defaultSize="0" autoFill="0" autoLine="0" autoPict="0">
                <anchor moveWithCells="1">
                  <from>
                    <xdr:col>1</xdr:col>
                    <xdr:colOff>0</xdr:colOff>
                    <xdr:row>12</xdr:row>
                    <xdr:rowOff>0</xdr:rowOff>
                  </from>
                  <to>
                    <xdr:col>2</xdr:col>
                    <xdr:colOff>28575</xdr:colOff>
                    <xdr:row>13</xdr:row>
                    <xdr:rowOff>9525</xdr:rowOff>
                  </to>
                </anchor>
              </controlPr>
            </control>
          </mc:Choice>
        </mc:AlternateContent>
        <mc:AlternateContent xmlns:mc="http://schemas.openxmlformats.org/markup-compatibility/2006">
          <mc:Choice Requires="x14">
            <control shapeId="76813" r:id="rId13" name="Check Box 13">
              <controlPr defaultSize="0" autoFill="0" autoLine="0" autoPict="0">
                <anchor moveWithCells="1">
                  <from>
                    <xdr:col>1</xdr:col>
                    <xdr:colOff>0</xdr:colOff>
                    <xdr:row>14</xdr:row>
                    <xdr:rowOff>0</xdr:rowOff>
                  </from>
                  <to>
                    <xdr:col>2</xdr:col>
                    <xdr:colOff>28575</xdr:colOff>
                    <xdr:row>15</xdr:row>
                    <xdr:rowOff>9525</xdr:rowOff>
                  </to>
                </anchor>
              </controlPr>
            </control>
          </mc:Choice>
        </mc:AlternateContent>
        <mc:AlternateContent xmlns:mc="http://schemas.openxmlformats.org/markup-compatibility/2006">
          <mc:Choice Requires="x14">
            <control shapeId="76814" r:id="rId14" name="Check Box 14">
              <controlPr defaultSize="0" autoFill="0" autoLine="0" autoPict="0">
                <anchor moveWithCells="1">
                  <from>
                    <xdr:col>1</xdr:col>
                    <xdr:colOff>0</xdr:colOff>
                    <xdr:row>15</xdr:row>
                    <xdr:rowOff>0</xdr:rowOff>
                  </from>
                  <to>
                    <xdr:col>2</xdr:col>
                    <xdr:colOff>28575</xdr:colOff>
                    <xdr:row>16</xdr:row>
                    <xdr:rowOff>9525</xdr:rowOff>
                  </to>
                </anchor>
              </controlPr>
            </control>
          </mc:Choice>
        </mc:AlternateContent>
        <mc:AlternateContent xmlns:mc="http://schemas.openxmlformats.org/markup-compatibility/2006">
          <mc:Choice Requires="x14">
            <control shapeId="76815" r:id="rId15" name="Check Box 15">
              <controlPr defaultSize="0" autoFill="0" autoLine="0" autoPict="0">
                <anchor moveWithCells="1">
                  <from>
                    <xdr:col>1</xdr:col>
                    <xdr:colOff>0</xdr:colOff>
                    <xdr:row>17</xdr:row>
                    <xdr:rowOff>0</xdr:rowOff>
                  </from>
                  <to>
                    <xdr:col>2</xdr:col>
                    <xdr:colOff>28575</xdr:colOff>
                    <xdr:row>18</xdr:row>
                    <xdr:rowOff>9525</xdr:rowOff>
                  </to>
                </anchor>
              </controlPr>
            </control>
          </mc:Choice>
        </mc:AlternateContent>
        <mc:AlternateContent xmlns:mc="http://schemas.openxmlformats.org/markup-compatibility/2006">
          <mc:Choice Requires="x14">
            <control shapeId="76816" r:id="rId16" name="Check Box 16">
              <controlPr defaultSize="0" autoFill="0" autoLine="0" autoPict="0">
                <anchor moveWithCells="1">
                  <from>
                    <xdr:col>1</xdr:col>
                    <xdr:colOff>0</xdr:colOff>
                    <xdr:row>18</xdr:row>
                    <xdr:rowOff>0</xdr:rowOff>
                  </from>
                  <to>
                    <xdr:col>2</xdr:col>
                    <xdr:colOff>28575</xdr:colOff>
                    <xdr:row>19</xdr:row>
                    <xdr:rowOff>9525</xdr:rowOff>
                  </to>
                </anchor>
              </controlPr>
            </control>
          </mc:Choice>
        </mc:AlternateContent>
        <mc:AlternateContent xmlns:mc="http://schemas.openxmlformats.org/markup-compatibility/2006">
          <mc:Choice Requires="x14">
            <control shapeId="76817" r:id="rId17" name="Check Box 17">
              <controlPr defaultSize="0" autoFill="0" autoLine="0" autoPict="0">
                <anchor moveWithCells="1">
                  <from>
                    <xdr:col>1</xdr:col>
                    <xdr:colOff>0</xdr:colOff>
                    <xdr:row>19</xdr:row>
                    <xdr:rowOff>0</xdr:rowOff>
                  </from>
                  <to>
                    <xdr:col>2</xdr:col>
                    <xdr:colOff>28575</xdr:colOff>
                    <xdr:row>20</xdr:row>
                    <xdr:rowOff>9525</xdr:rowOff>
                  </to>
                </anchor>
              </controlPr>
            </control>
          </mc:Choice>
        </mc:AlternateContent>
        <mc:AlternateContent xmlns:mc="http://schemas.openxmlformats.org/markup-compatibility/2006">
          <mc:Choice Requires="x14">
            <control shapeId="76818" r:id="rId18" name="Check Box 18">
              <controlPr defaultSize="0" autoFill="0" autoLine="0" autoPict="0">
                <anchor moveWithCells="1">
                  <from>
                    <xdr:col>1</xdr:col>
                    <xdr:colOff>0</xdr:colOff>
                    <xdr:row>20</xdr:row>
                    <xdr:rowOff>0</xdr:rowOff>
                  </from>
                  <to>
                    <xdr:col>2</xdr:col>
                    <xdr:colOff>28575</xdr:colOff>
                    <xdr:row>21</xdr:row>
                    <xdr:rowOff>9525</xdr:rowOff>
                  </to>
                </anchor>
              </controlPr>
            </control>
          </mc:Choice>
        </mc:AlternateContent>
        <mc:AlternateContent xmlns:mc="http://schemas.openxmlformats.org/markup-compatibility/2006">
          <mc:Choice Requires="x14">
            <control shapeId="76819" r:id="rId19" name="Check Box 19">
              <controlPr defaultSize="0" autoFill="0" autoLine="0" autoPict="0">
                <anchor moveWithCells="1">
                  <from>
                    <xdr:col>1</xdr:col>
                    <xdr:colOff>0</xdr:colOff>
                    <xdr:row>21</xdr:row>
                    <xdr:rowOff>0</xdr:rowOff>
                  </from>
                  <to>
                    <xdr:col>2</xdr:col>
                    <xdr:colOff>28575</xdr:colOff>
                    <xdr:row>22</xdr:row>
                    <xdr:rowOff>9525</xdr:rowOff>
                  </to>
                </anchor>
              </controlPr>
            </control>
          </mc:Choice>
        </mc:AlternateContent>
        <mc:AlternateContent xmlns:mc="http://schemas.openxmlformats.org/markup-compatibility/2006">
          <mc:Choice Requires="x14">
            <control shapeId="76820" r:id="rId20" name="Check Box 20">
              <controlPr defaultSize="0" autoFill="0" autoLine="0" autoPict="0">
                <anchor moveWithCells="1">
                  <from>
                    <xdr:col>1</xdr:col>
                    <xdr:colOff>0</xdr:colOff>
                    <xdr:row>22</xdr:row>
                    <xdr:rowOff>0</xdr:rowOff>
                  </from>
                  <to>
                    <xdr:col>2</xdr:col>
                    <xdr:colOff>28575</xdr:colOff>
                    <xdr:row>23</xdr:row>
                    <xdr:rowOff>9525</xdr:rowOff>
                  </to>
                </anchor>
              </controlPr>
            </control>
          </mc:Choice>
        </mc:AlternateContent>
        <mc:AlternateContent xmlns:mc="http://schemas.openxmlformats.org/markup-compatibility/2006">
          <mc:Choice Requires="x14">
            <control shapeId="76821" r:id="rId21" name="Check Box 21">
              <controlPr defaultSize="0" autoFill="0" autoLine="0" autoPict="0">
                <anchor moveWithCells="1">
                  <from>
                    <xdr:col>1</xdr:col>
                    <xdr:colOff>0</xdr:colOff>
                    <xdr:row>23</xdr:row>
                    <xdr:rowOff>0</xdr:rowOff>
                  </from>
                  <to>
                    <xdr:col>2</xdr:col>
                    <xdr:colOff>28575</xdr:colOff>
                    <xdr:row>24</xdr:row>
                    <xdr:rowOff>9525</xdr:rowOff>
                  </to>
                </anchor>
              </controlPr>
            </control>
          </mc:Choice>
        </mc:AlternateContent>
        <mc:AlternateContent xmlns:mc="http://schemas.openxmlformats.org/markup-compatibility/2006">
          <mc:Choice Requires="x14">
            <control shapeId="76822" r:id="rId22" name="Check Box 22">
              <controlPr defaultSize="0" autoFill="0" autoLine="0" autoPict="0">
                <anchor moveWithCells="1">
                  <from>
                    <xdr:col>1</xdr:col>
                    <xdr:colOff>0</xdr:colOff>
                    <xdr:row>25</xdr:row>
                    <xdr:rowOff>0</xdr:rowOff>
                  </from>
                  <to>
                    <xdr:col>2</xdr:col>
                    <xdr:colOff>28575</xdr:colOff>
                    <xdr:row>26</xdr:row>
                    <xdr:rowOff>9525</xdr:rowOff>
                  </to>
                </anchor>
              </controlPr>
            </control>
          </mc:Choice>
        </mc:AlternateContent>
        <mc:AlternateContent xmlns:mc="http://schemas.openxmlformats.org/markup-compatibility/2006">
          <mc:Choice Requires="x14">
            <control shapeId="76823" r:id="rId23" name="Check Box 23">
              <controlPr defaultSize="0" autoFill="0" autoLine="0" autoPict="0">
                <anchor moveWithCells="1">
                  <from>
                    <xdr:col>1</xdr:col>
                    <xdr:colOff>0</xdr:colOff>
                    <xdr:row>26</xdr:row>
                    <xdr:rowOff>0</xdr:rowOff>
                  </from>
                  <to>
                    <xdr:col>2</xdr:col>
                    <xdr:colOff>28575</xdr:colOff>
                    <xdr:row>27</xdr:row>
                    <xdr:rowOff>9525</xdr:rowOff>
                  </to>
                </anchor>
              </controlPr>
            </control>
          </mc:Choice>
        </mc:AlternateContent>
        <mc:AlternateContent xmlns:mc="http://schemas.openxmlformats.org/markup-compatibility/2006">
          <mc:Choice Requires="x14">
            <control shapeId="76824" r:id="rId24" name="Check Box 24">
              <controlPr defaultSize="0" autoFill="0" autoLine="0" autoPict="0">
                <anchor moveWithCells="1">
                  <from>
                    <xdr:col>1</xdr:col>
                    <xdr:colOff>0</xdr:colOff>
                    <xdr:row>28</xdr:row>
                    <xdr:rowOff>0</xdr:rowOff>
                  </from>
                  <to>
                    <xdr:col>2</xdr:col>
                    <xdr:colOff>28575</xdr:colOff>
                    <xdr:row>29</xdr:row>
                    <xdr:rowOff>9525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39CE7-57F5-4517-BBD4-662FF08FA57C}">
  <sheetPr codeName="Sheet1"/>
  <dimension ref="B1:F6"/>
  <sheetViews>
    <sheetView workbookViewId="0">
      <selection activeCell="F15" sqref="F15"/>
    </sheetView>
  </sheetViews>
  <sheetFormatPr defaultRowHeight="15.75"/>
  <cols>
    <col min="2" max="2" width="52.5703125" customWidth="1"/>
    <col min="3" max="3" width="22.42578125" customWidth="1"/>
  </cols>
  <sheetData>
    <row r="1" spans="2:6">
      <c r="E1" s="78" t="s">
        <v>317</v>
      </c>
      <c r="F1" s="78" t="s">
        <v>323</v>
      </c>
    </row>
    <row r="2" spans="2:6">
      <c r="B2" s="77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10</v>
      </c>
      <c r="D2" t="str">
        <f>IF('精油類商品 測試項目'!AY3="","",'精油類商品 測試項目'!AY3)</f>
        <v/>
      </c>
      <c r="E2" s="78" t="s">
        <v>318</v>
      </c>
      <c r="F2" s="78" t="s">
        <v>550</v>
      </c>
    </row>
    <row r="3" spans="2:6">
      <c r="B3" s="772"/>
      <c r="C3" t="s">
        <v>11</v>
      </c>
      <c r="D3" t="str">
        <f>IF('防蚊用品 測試項目'!AY3="","",'防蚊用品 測試項目'!AY3)</f>
        <v/>
      </c>
      <c r="E3" s="78" t="s">
        <v>282</v>
      </c>
      <c r="F3" s="354">
        <v>1.1000000000000001</v>
      </c>
    </row>
    <row r="4" spans="2:6">
      <c r="B4" s="772"/>
      <c r="C4" t="s">
        <v>12</v>
      </c>
      <c r="D4" t="str">
        <f>IF('薰香品(含禮儀用品) 測試項目'!AY3="","",'薰香品(含禮儀用品) 測試項目'!AY3)</f>
        <v/>
      </c>
      <c r="E4" s="78" t="s">
        <v>283</v>
      </c>
      <c r="F4" s="79" t="s">
        <v>563</v>
      </c>
    </row>
    <row r="5" spans="2:6">
      <c r="C5" t="s">
        <v>13</v>
      </c>
      <c r="D5" t="str">
        <f>IF('衛生用品 測試項目'!AY3="","",'衛生用品 測試項目'!AY3)</f>
        <v/>
      </c>
      <c r="E5" s="78" t="s">
        <v>319</v>
      </c>
      <c r="F5" s="78" t="s">
        <v>320</v>
      </c>
    </row>
    <row r="6" spans="2:6">
      <c r="E6" s="78" t="s">
        <v>321</v>
      </c>
      <c r="F6" s="78" t="s">
        <v>322</v>
      </c>
    </row>
  </sheetData>
  <sheetProtection formatCells="0" formatRows="0"/>
  <mergeCells count="1">
    <mergeCell ref="B2:B4"/>
  </mergeCells>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05E53-588F-4122-9E09-35EB0BD3854D}">
  <sheetPr codeName="Sheet61">
    <tabColor rgb="FFFFC000"/>
    <outlinePr applyStyles="1" summaryBelow="0"/>
  </sheetPr>
  <dimension ref="B1:CK84"/>
  <sheetViews>
    <sheetView view="pageBreakPreview" zoomScaleNormal="100" zoomScaleSheetLayoutView="100" workbookViewId="0">
      <selection activeCell="B2" sqref="B2:AK2"/>
    </sheetView>
  </sheetViews>
  <sheetFormatPr defaultRowHeight="15.75"/>
  <cols>
    <col min="1" max="1" width="1.5703125" customWidth="1"/>
    <col min="2" max="2" width="3.7109375" style="11" customWidth="1"/>
    <col min="3" max="3" width="3.7109375" style="50" customWidth="1"/>
    <col min="4" max="37" width="3.7109375" style="11" customWidth="1"/>
    <col min="38" max="50" width="9.140625" style="11" hidden="1" customWidth="1"/>
    <col min="51" max="51" width="74.140625" style="11" hidden="1" customWidth="1"/>
    <col min="52" max="52" width="9.140625" style="11" customWidth="1"/>
    <col min="53" max="53" width="13.140625" customWidth="1"/>
    <col min="54" max="89" width="3.5703125" style="63" hidden="1" customWidth="1"/>
  </cols>
  <sheetData>
    <row r="1" spans="2:89" ht="16.5" customHeight="1" thickTop="1">
      <c r="B1" s="639" t="s">
        <v>1</v>
      </c>
      <c r="C1" s="640"/>
      <c r="D1" s="640"/>
      <c r="E1" s="640"/>
      <c r="F1" s="640"/>
      <c r="G1" s="640"/>
      <c r="H1" s="640"/>
      <c r="I1" s="640"/>
      <c r="J1" s="640"/>
      <c r="K1" s="640"/>
      <c r="L1" s="640"/>
      <c r="M1" s="640"/>
      <c r="N1" s="640"/>
      <c r="O1" s="640"/>
      <c r="P1" s="640"/>
      <c r="Q1" s="640"/>
      <c r="R1" s="640"/>
      <c r="S1" s="640"/>
      <c r="T1" s="640"/>
      <c r="U1" s="640"/>
      <c r="V1" s="640"/>
      <c r="W1" s="640"/>
      <c r="X1" s="640"/>
      <c r="Y1" s="640"/>
      <c r="Z1" s="640"/>
      <c r="AA1" s="640"/>
      <c r="AB1" s="640"/>
      <c r="AC1" s="640"/>
      <c r="AD1" s="640"/>
      <c r="AE1" s="640"/>
      <c r="AF1" s="640"/>
      <c r="AG1" s="640"/>
      <c r="AH1" s="640"/>
      <c r="AI1" s="640"/>
      <c r="AJ1" s="640"/>
      <c r="AK1" s="641"/>
      <c r="AL1" s="58"/>
      <c r="AN1" s="59" t="s">
        <v>268</v>
      </c>
      <c r="AP1" s="59" t="s">
        <v>269</v>
      </c>
      <c r="AY1" s="46" t="str" cm="1">
        <f t="array" ref="AY1">IF(SUMPRODUCT(--(LEN(TRIM(AT3:AT997))&gt;0))&gt;0,"《"&amp;B1&amp;"》","")</f>
        <v/>
      </c>
      <c r="BB1" s="642" t="s">
        <v>279</v>
      </c>
      <c r="BC1" s="643"/>
      <c r="BD1" s="643"/>
      <c r="BE1" s="643"/>
      <c r="BF1" s="643"/>
      <c r="BG1" s="643"/>
      <c r="BH1" s="643"/>
      <c r="BI1" s="643"/>
      <c r="BJ1" s="643"/>
      <c r="BK1" s="643"/>
      <c r="BL1" s="643"/>
      <c r="BM1" s="643"/>
      <c r="BN1" s="643"/>
      <c r="BO1" s="643"/>
      <c r="BP1" s="643"/>
      <c r="BQ1" s="643"/>
      <c r="BR1" s="643"/>
      <c r="BS1" s="643"/>
      <c r="BT1" s="643"/>
      <c r="BU1" s="643"/>
      <c r="BV1" s="643"/>
      <c r="BW1" s="643"/>
      <c r="BX1" s="643"/>
      <c r="BY1" s="643"/>
      <c r="BZ1" s="643"/>
      <c r="CA1" s="643"/>
      <c r="CB1" s="643"/>
      <c r="CC1" s="643"/>
      <c r="CD1" s="643"/>
      <c r="CE1" s="643"/>
      <c r="CF1" s="643"/>
      <c r="CG1" s="643"/>
      <c r="CH1" s="643"/>
      <c r="CI1" s="643"/>
      <c r="CJ1" s="643"/>
      <c r="CK1" s="644"/>
    </row>
    <row r="2" spans="2:89" ht="32.25" customHeight="1">
      <c r="B2" s="645" t="s">
        <v>565</v>
      </c>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646"/>
      <c r="AI2" s="646"/>
      <c r="AJ2" s="646"/>
      <c r="AK2" s="647"/>
      <c r="AL2" s="60" t="s">
        <v>18</v>
      </c>
      <c r="AM2" s="60" t="s">
        <v>20</v>
      </c>
      <c r="AN2" s="60" t="s">
        <v>270</v>
      </c>
      <c r="AO2" s="61" t="s">
        <v>271</v>
      </c>
      <c r="AP2" s="60" t="s">
        <v>272</v>
      </c>
      <c r="AQ2" s="60" t="s">
        <v>19</v>
      </c>
      <c r="AR2" s="60" t="s">
        <v>273</v>
      </c>
      <c r="AS2" s="60" t="s">
        <v>274</v>
      </c>
      <c r="AT2" s="60" t="s">
        <v>20</v>
      </c>
      <c r="AU2" s="60"/>
      <c r="AV2" s="60"/>
      <c r="AY2" s="47" t="str" cm="1">
        <f t="array" ref="AY2">IF(AY1&lt;&gt;"",LOOKUP(2,1/(AT3:AT997&lt;&gt;""),AT3:AT997),"")</f>
        <v/>
      </c>
      <c r="BB2" s="648" t="s">
        <v>280</v>
      </c>
      <c r="BC2" s="646"/>
      <c r="BD2" s="646"/>
      <c r="BE2" s="646"/>
      <c r="BF2" s="646"/>
      <c r="BG2" s="646"/>
      <c r="BH2" s="646"/>
      <c r="BI2" s="646"/>
      <c r="BJ2" s="646"/>
      <c r="BK2" s="646"/>
      <c r="BL2" s="646"/>
      <c r="BM2" s="646"/>
      <c r="BN2" s="646"/>
      <c r="BO2" s="646"/>
      <c r="BP2" s="646"/>
      <c r="BQ2" s="646"/>
      <c r="BR2" s="646"/>
      <c r="BS2" s="646"/>
      <c r="BT2" s="646"/>
      <c r="BU2" s="646"/>
      <c r="BV2" s="646"/>
      <c r="BW2" s="646"/>
      <c r="BX2" s="646"/>
      <c r="BY2" s="646"/>
      <c r="BZ2" s="646"/>
      <c r="CA2" s="646"/>
      <c r="CB2" s="646"/>
      <c r="CC2" s="646"/>
      <c r="CD2" s="646"/>
      <c r="CE2" s="646"/>
      <c r="CF2" s="646"/>
      <c r="CG2" s="646"/>
      <c r="CH2" s="646"/>
      <c r="CI2" s="646"/>
      <c r="CJ2" s="646"/>
      <c r="CK2" s="649"/>
    </row>
    <row r="3" spans="2:89">
      <c r="B3" s="650" t="s">
        <v>113</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357">
        <f>COUNTIF(BB4:BB10,TRUE)</f>
        <v>0</v>
      </c>
      <c r="AL3" s="51">
        <v>1</v>
      </c>
      <c r="AM3" s="11" t="str">
        <f>B3</f>
        <v>1.相關測項 (樣品量:各項約30cc以上)</v>
      </c>
      <c r="AN3" s="11" t="b">
        <f>OR(BB4:BB10)</f>
        <v>0</v>
      </c>
      <c r="AO3" s="11" t="s">
        <v>21</v>
      </c>
      <c r="AP3" s="11" t="b">
        <f>TRUE</f>
        <v>1</v>
      </c>
      <c r="AQ3" s="62" t="b">
        <f>AND($AN3,$AP3)</f>
        <v>0</v>
      </c>
      <c r="AR3" s="62" t="b">
        <f>IF($AN3=TRUE,$AP3&lt;&gt;TRUE)</f>
        <v>0</v>
      </c>
      <c r="AT3" s="11" t="str">
        <f>IF(AQ3=TRUE,
    IF(AL3=3,
        IF(AM3="", "", "        "&amp;REPT("-", LEN(AO3) - LEN(SUBSTITUTE(AO3, "-", "")))&amp;AM3&amp;CHAR(10)),
        IF(AL3=1, ""&amp;AM3&amp;CHAR(10),
           IF(AL3=2, "      █"&amp;AM3&amp;CHAR(10), AM3&amp;CHAR(10))
        )
    ),
    "")</f>
        <v/>
      </c>
      <c r="AU3" s="73"/>
      <c r="AV3" s="73"/>
      <c r="AY3" s="45"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52" t="s">
        <v>281</v>
      </c>
      <c r="BC3" s="652"/>
      <c r="BD3" s="652"/>
      <c r="BE3" s="652"/>
      <c r="BF3" s="652"/>
      <c r="BG3" s="652"/>
      <c r="BH3" s="652"/>
      <c r="BI3" s="652"/>
      <c r="BJ3" s="652"/>
      <c r="BK3" s="652"/>
      <c r="BL3" s="652"/>
      <c r="BM3" s="652"/>
      <c r="BN3" s="652"/>
      <c r="BO3" s="652"/>
      <c r="BP3" s="652"/>
      <c r="BQ3" s="652"/>
      <c r="BR3" s="652"/>
      <c r="BS3" s="652"/>
      <c r="BT3" s="652"/>
      <c r="BU3" s="652"/>
      <c r="BV3" s="652"/>
      <c r="BW3" s="652"/>
      <c r="BX3" s="652"/>
      <c r="BY3" s="652"/>
      <c r="BZ3" s="652"/>
      <c r="CA3" s="652"/>
      <c r="CB3" s="652"/>
      <c r="CC3" s="652"/>
      <c r="CD3" s="652"/>
      <c r="CE3" s="652"/>
      <c r="CF3" s="652"/>
      <c r="CG3" s="652"/>
      <c r="CH3" s="652"/>
      <c r="CI3" s="652"/>
      <c r="CJ3" s="652"/>
      <c r="CK3" s="51">
        <f>COUNTIF(BB4:BB4,TRUE)</f>
        <v>0</v>
      </c>
    </row>
    <row r="4" spans="2:89">
      <c r="B4" s="355" t="b">
        <f>$BB$4</f>
        <v>0</v>
      </c>
      <c r="C4" s="653" t="s">
        <v>204</v>
      </c>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4"/>
      <c r="AL4" s="11">
        <v>2</v>
      </c>
      <c r="AM4" s="64" t="str">
        <f>IF(BB4,C4,"")</f>
        <v/>
      </c>
      <c r="AN4" s="64" t="b">
        <f>BB4</f>
        <v>0</v>
      </c>
      <c r="AO4" s="64" t="s">
        <v>22</v>
      </c>
      <c r="AP4" s="64" t="b">
        <f>BB4</f>
        <v>0</v>
      </c>
      <c r="AQ4" s="62" t="b">
        <f t="shared" ref="AQ4:AQ29" si="0">AND($AN4,$AP4)</f>
        <v>0</v>
      </c>
      <c r="AR4" s="62" t="b">
        <f t="shared" ref="AR4:AR29" si="1">IF($AN4=TRUE,$AP4&lt;&gt;TRUE)</f>
        <v>0</v>
      </c>
      <c r="AT4" s="11" t="str">
        <f>AT3&amp;IF(AQ4=TRUE,
    IF(AL4=3,
        IF(AM4="", "", "        "&amp;REPT("-", LEN(AO4) - LEN(SUBSTITUTE(AO4, "-", "")))&amp;AM4&amp;CHAR(10)),
        IF(AL4=1, ""&amp;AM4&amp;CHAR(10),
           IF(AL4=2, "      █"&amp;AM4&amp;CHAR(10), AM4&amp;CHAR(10))
        )
    ),
    "")</f>
        <v/>
      </c>
      <c r="AV4" s="73"/>
      <c r="AY4" s="65"/>
      <c r="BB4" s="66" t="b">
        <v>0</v>
      </c>
      <c r="BC4" s="655"/>
      <c r="BD4" s="655"/>
      <c r="BE4" s="655"/>
      <c r="BF4" s="655"/>
      <c r="BG4" s="655"/>
      <c r="BH4" s="655"/>
      <c r="BI4" s="655"/>
      <c r="BJ4" s="655"/>
      <c r="BK4" s="655"/>
      <c r="BL4" s="655"/>
      <c r="BM4" s="655"/>
      <c r="BN4" s="655"/>
      <c r="BO4" s="655"/>
      <c r="BP4" s="655"/>
      <c r="BQ4" s="655"/>
      <c r="BR4" s="655"/>
      <c r="BS4" s="655"/>
      <c r="BT4" s="655"/>
      <c r="BU4" s="655"/>
      <c r="BV4" s="655"/>
      <c r="BW4" s="655"/>
      <c r="BX4" s="655"/>
      <c r="BY4" s="655"/>
      <c r="BZ4" s="655"/>
      <c r="CA4" s="655"/>
      <c r="CB4" s="655"/>
      <c r="CC4" s="655"/>
      <c r="CD4" s="655"/>
      <c r="CE4" s="655"/>
      <c r="CF4" s="655"/>
      <c r="CG4" s="655"/>
      <c r="CH4" s="655"/>
      <c r="CI4" s="655"/>
      <c r="CJ4" s="655"/>
      <c r="CK4" s="655"/>
    </row>
    <row r="5" spans="2:89">
      <c r="B5" s="355" t="b">
        <f>$BB$5</f>
        <v>0</v>
      </c>
      <c r="C5" s="653" t="s">
        <v>205</v>
      </c>
      <c r="D5" s="653"/>
      <c r="E5" s="653"/>
      <c r="F5" s="653"/>
      <c r="G5" s="653"/>
      <c r="H5" s="653"/>
      <c r="I5" s="653"/>
      <c r="J5" s="653"/>
      <c r="K5" s="653"/>
      <c r="L5" s="653"/>
      <c r="M5" s="653"/>
      <c r="N5" s="653"/>
      <c r="O5" s="653"/>
      <c r="P5" s="653"/>
      <c r="Q5" s="653"/>
      <c r="R5" s="653"/>
      <c r="S5" s="653"/>
      <c r="T5" s="653"/>
      <c r="U5" s="653"/>
      <c r="V5" s="653"/>
      <c r="W5" s="653"/>
      <c r="X5" s="653"/>
      <c r="Y5" s="653"/>
      <c r="Z5" s="653"/>
      <c r="AA5" s="653"/>
      <c r="AB5" s="653"/>
      <c r="AC5" s="653"/>
      <c r="AD5" s="653"/>
      <c r="AE5" s="653"/>
      <c r="AF5" s="653"/>
      <c r="AG5" s="653"/>
      <c r="AH5" s="653"/>
      <c r="AI5" s="653"/>
      <c r="AJ5" s="653"/>
      <c r="AK5" s="654"/>
      <c r="AL5" s="11">
        <v>2</v>
      </c>
      <c r="AM5" s="64" t="str">
        <f t="shared" ref="AM5:AM10" si="2">IF(BB5,C5,"")</f>
        <v/>
      </c>
      <c r="AN5" s="64" t="b">
        <f t="shared" ref="AN5:AN29" si="3">BB5</f>
        <v>0</v>
      </c>
      <c r="AO5" s="64" t="s">
        <v>23</v>
      </c>
      <c r="AP5" s="64" t="b">
        <f t="shared" ref="AP5:AP10" si="4">BB5</f>
        <v>0</v>
      </c>
      <c r="AQ5" s="62" t="b">
        <f t="shared" si="0"/>
        <v>0</v>
      </c>
      <c r="AR5" s="62" t="b">
        <f t="shared" si="1"/>
        <v>0</v>
      </c>
      <c r="AT5" s="11" t="str">
        <f t="shared" ref="AT5:AT52" si="5">AT4&amp;IF(AQ5=TRUE,
    IF(AL5=3,
        IF(AM5="", "", "        "&amp;REPT("-", LEN(AO5) - LEN(SUBSTITUTE(AO5, "-", "")))&amp;AM5&amp;CHAR(10)),
        IF(AL5=1, ""&amp;AM5&amp;CHAR(10),
           IF(AL5=2, "      █"&amp;AM5&amp;CHAR(10), AM5&amp;CHAR(10))
        )
    ),
    "")</f>
        <v/>
      </c>
      <c r="AV5" s="73"/>
      <c r="AY5" s="65"/>
      <c r="BB5" s="656" t="b">
        <v>0</v>
      </c>
      <c r="BC5" s="657"/>
      <c r="BD5" s="657"/>
      <c r="BE5" s="657"/>
      <c r="BF5" s="657"/>
      <c r="BG5" s="657"/>
      <c r="BH5" s="657"/>
      <c r="BI5" s="657"/>
      <c r="BJ5" s="657"/>
      <c r="BK5" s="657"/>
      <c r="BL5" s="657"/>
      <c r="BM5" s="657"/>
      <c r="BN5" s="657"/>
      <c r="BO5" s="657"/>
      <c r="BP5" s="657"/>
      <c r="BQ5" s="657"/>
      <c r="BR5" s="657"/>
      <c r="BS5" s="657"/>
      <c r="BT5" s="657"/>
      <c r="BU5" s="657"/>
      <c r="BV5" s="657"/>
      <c r="BW5" s="657"/>
      <c r="BX5" s="657"/>
      <c r="BY5" s="657"/>
      <c r="BZ5" s="657"/>
      <c r="CA5" s="657"/>
      <c r="CB5" s="657"/>
      <c r="CC5" s="657"/>
      <c r="CD5" s="657"/>
      <c r="CE5" s="657"/>
      <c r="CF5" s="657"/>
      <c r="CG5" s="657"/>
      <c r="CH5" s="657"/>
      <c r="CI5" s="657"/>
      <c r="CJ5" s="657"/>
      <c r="CK5" s="658"/>
    </row>
    <row r="6" spans="2:89" ht="15.75" customHeight="1">
      <c r="B6" s="355" t="b">
        <f>$BB$6</f>
        <v>0</v>
      </c>
      <c r="C6" s="653" t="s">
        <v>206</v>
      </c>
      <c r="D6" s="653"/>
      <c r="E6" s="653"/>
      <c r="F6" s="653"/>
      <c r="G6" s="653"/>
      <c r="H6" s="653"/>
      <c r="I6" s="653"/>
      <c r="J6" s="653"/>
      <c r="K6" s="653"/>
      <c r="L6" s="653"/>
      <c r="M6" s="653"/>
      <c r="N6" s="653"/>
      <c r="O6" s="653"/>
      <c r="P6" s="653"/>
      <c r="Q6" s="653"/>
      <c r="R6" s="653"/>
      <c r="S6" s="653"/>
      <c r="T6" s="653"/>
      <c r="U6" s="653"/>
      <c r="V6" s="653"/>
      <c r="W6" s="653"/>
      <c r="X6" s="653"/>
      <c r="Y6" s="653"/>
      <c r="Z6" s="653"/>
      <c r="AA6" s="653"/>
      <c r="AB6" s="653"/>
      <c r="AC6" s="653"/>
      <c r="AD6" s="653"/>
      <c r="AE6" s="653"/>
      <c r="AF6" s="653"/>
      <c r="AG6" s="653"/>
      <c r="AH6" s="653"/>
      <c r="AI6" s="653"/>
      <c r="AJ6" s="653"/>
      <c r="AK6" s="654"/>
      <c r="AL6" s="11">
        <v>2</v>
      </c>
      <c r="AM6" s="64" t="str">
        <f t="shared" si="2"/>
        <v/>
      </c>
      <c r="AN6" s="64" t="b">
        <f t="shared" si="3"/>
        <v>0</v>
      </c>
      <c r="AO6" s="64" t="s">
        <v>24</v>
      </c>
      <c r="AP6" s="64" t="b">
        <f t="shared" si="4"/>
        <v>0</v>
      </c>
      <c r="AQ6" s="62" t="b">
        <f t="shared" si="0"/>
        <v>0</v>
      </c>
      <c r="AR6" s="62" t="b">
        <f t="shared" si="1"/>
        <v>0</v>
      </c>
      <c r="AT6" s="11" t="str">
        <f t="shared" si="5"/>
        <v/>
      </c>
      <c r="AV6" s="73"/>
      <c r="AY6" s="65"/>
      <c r="BB6" s="656" t="b">
        <v>0</v>
      </c>
      <c r="BC6" s="657"/>
      <c r="BD6" s="657"/>
      <c r="BE6" s="657"/>
      <c r="BF6" s="657">
        <v>4.0999999999999996</v>
      </c>
      <c r="BG6" s="657"/>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9"/>
    </row>
    <row r="7" spans="2:89" ht="15.75" customHeight="1" thickBot="1">
      <c r="B7" s="355" t="b">
        <f>$BB$7</f>
        <v>0</v>
      </c>
      <c r="C7" s="653" t="s">
        <v>207</v>
      </c>
      <c r="D7" s="653"/>
      <c r="E7" s="653"/>
      <c r="F7" s="653"/>
      <c r="G7" s="653"/>
      <c r="H7" s="653"/>
      <c r="I7" s="653"/>
      <c r="J7" s="653"/>
      <c r="K7" s="653"/>
      <c r="L7" s="653"/>
      <c r="M7" s="653"/>
      <c r="N7" s="653"/>
      <c r="O7" s="653"/>
      <c r="P7" s="653"/>
      <c r="Q7" s="653"/>
      <c r="R7" s="653"/>
      <c r="S7" s="653"/>
      <c r="T7" s="653"/>
      <c r="U7" s="653"/>
      <c r="V7" s="653"/>
      <c r="W7" s="653"/>
      <c r="X7" s="653"/>
      <c r="Y7" s="653"/>
      <c r="Z7" s="653"/>
      <c r="AA7" s="653"/>
      <c r="AB7" s="653"/>
      <c r="AC7" s="653"/>
      <c r="AD7" s="653"/>
      <c r="AE7" s="653"/>
      <c r="AF7" s="653"/>
      <c r="AG7" s="653"/>
      <c r="AH7" s="653"/>
      <c r="AI7" s="653"/>
      <c r="AJ7" s="653"/>
      <c r="AK7" s="654"/>
      <c r="AL7" s="11">
        <v>2</v>
      </c>
      <c r="AM7" s="64" t="str">
        <f t="shared" si="2"/>
        <v/>
      </c>
      <c r="AN7" s="64" t="b">
        <f t="shared" si="3"/>
        <v>0</v>
      </c>
      <c r="AO7" s="64" t="s">
        <v>25</v>
      </c>
      <c r="AP7" s="64" t="b">
        <f t="shared" si="4"/>
        <v>0</v>
      </c>
      <c r="AQ7" s="62" t="b">
        <f t="shared" si="0"/>
        <v>0</v>
      </c>
      <c r="AR7" s="62" t="b">
        <f t="shared" si="1"/>
        <v>0</v>
      </c>
      <c r="AT7" s="11" t="str">
        <f t="shared" si="5"/>
        <v/>
      </c>
      <c r="AV7" s="73"/>
      <c r="AY7" s="65"/>
      <c r="BB7" s="659" t="b">
        <v>0</v>
      </c>
      <c r="BC7" s="660"/>
      <c r="BD7" s="660"/>
      <c r="BE7" s="660"/>
      <c r="BF7" s="660"/>
      <c r="BG7" s="660"/>
      <c r="BH7" s="660" t="s">
        <v>284</v>
      </c>
      <c r="BI7" s="660"/>
      <c r="BJ7" s="660"/>
      <c r="BK7" s="660"/>
      <c r="BL7" s="70"/>
      <c r="BM7" s="70"/>
      <c r="BN7" s="70"/>
      <c r="BO7" s="70"/>
      <c r="BP7" s="70"/>
      <c r="BQ7" s="70"/>
      <c r="BR7" s="70"/>
      <c r="BS7" s="70"/>
      <c r="BT7" s="70"/>
      <c r="BU7" s="70"/>
      <c r="BV7" s="70"/>
      <c r="BW7" s="70"/>
      <c r="BX7" s="70"/>
      <c r="BY7" s="70"/>
      <c r="BZ7" s="70"/>
      <c r="CA7" s="70"/>
      <c r="CB7" s="70"/>
      <c r="CC7" s="70"/>
      <c r="CD7" s="70"/>
      <c r="CE7" s="70"/>
      <c r="CF7" s="70"/>
      <c r="CG7" s="70"/>
      <c r="CH7" s="70"/>
      <c r="CI7" s="70"/>
      <c r="CJ7" s="70"/>
      <c r="CK7" s="71"/>
    </row>
    <row r="8" spans="2:89">
      <c r="B8" s="355" t="b">
        <f>$BB$8</f>
        <v>0</v>
      </c>
      <c r="C8" s="653" t="s">
        <v>558</v>
      </c>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3"/>
      <c r="AJ8" s="653"/>
      <c r="AK8" s="654"/>
      <c r="AL8" s="11">
        <v>2</v>
      </c>
      <c r="AM8" s="64" t="str">
        <f t="shared" si="2"/>
        <v/>
      </c>
      <c r="AN8" s="64" t="b">
        <f t="shared" si="3"/>
        <v>0</v>
      </c>
      <c r="AO8" s="64" t="s">
        <v>26</v>
      </c>
      <c r="AP8" s="64" t="b">
        <f t="shared" si="4"/>
        <v>0</v>
      </c>
      <c r="AQ8" s="62" t="b">
        <f t="shared" si="0"/>
        <v>0</v>
      </c>
      <c r="AR8" s="62" t="b">
        <f t="shared" si="1"/>
        <v>0</v>
      </c>
      <c r="AT8" s="11" t="str">
        <f t="shared" si="5"/>
        <v/>
      </c>
      <c r="AV8" s="73"/>
      <c r="AY8" s="65"/>
      <c r="BB8" s="72" t="b">
        <v>0</v>
      </c>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row>
    <row r="9" spans="2:89">
      <c r="B9" s="355" t="b">
        <f>$BB$9</f>
        <v>0</v>
      </c>
      <c r="C9" s="653" t="s">
        <v>209</v>
      </c>
      <c r="D9" s="653"/>
      <c r="E9" s="653"/>
      <c r="F9" s="653"/>
      <c r="G9" s="653"/>
      <c r="H9" s="653"/>
      <c r="I9" s="653"/>
      <c r="J9" s="653"/>
      <c r="K9" s="653"/>
      <c r="L9" s="653"/>
      <c r="M9" s="653"/>
      <c r="N9" s="653"/>
      <c r="O9" s="653"/>
      <c r="P9" s="653"/>
      <c r="Q9" s="653"/>
      <c r="R9" s="653"/>
      <c r="S9" s="653"/>
      <c r="T9" s="653"/>
      <c r="U9" s="653"/>
      <c r="V9" s="653"/>
      <c r="W9" s="653"/>
      <c r="X9" s="653"/>
      <c r="Y9" s="653"/>
      <c r="Z9" s="653"/>
      <c r="AA9" s="653"/>
      <c r="AB9" s="653"/>
      <c r="AC9" s="653"/>
      <c r="AD9" s="653"/>
      <c r="AE9" s="653"/>
      <c r="AF9" s="653"/>
      <c r="AG9" s="653"/>
      <c r="AH9" s="653"/>
      <c r="AI9" s="653"/>
      <c r="AJ9" s="653"/>
      <c r="AK9" s="654"/>
      <c r="AL9" s="11">
        <v>2</v>
      </c>
      <c r="AM9" s="64" t="str">
        <f t="shared" si="2"/>
        <v/>
      </c>
      <c r="AN9" s="64" t="b">
        <f t="shared" si="3"/>
        <v>0</v>
      </c>
      <c r="AO9" s="64" t="s">
        <v>27</v>
      </c>
      <c r="AP9" s="64" t="b">
        <f t="shared" si="4"/>
        <v>0</v>
      </c>
      <c r="AQ9" s="62" t="b">
        <f t="shared" si="0"/>
        <v>0</v>
      </c>
      <c r="AR9" s="62" t="b">
        <f t="shared" si="1"/>
        <v>0</v>
      </c>
      <c r="AT9" s="11" t="str">
        <f t="shared" si="5"/>
        <v/>
      </c>
      <c r="AV9" s="73"/>
      <c r="AY9" s="65"/>
      <c r="BB9" s="63" t="b">
        <v>0</v>
      </c>
    </row>
    <row r="10" spans="2:89">
      <c r="B10" s="355" t="b">
        <f>$BB$10</f>
        <v>0</v>
      </c>
      <c r="C10" s="653" t="s">
        <v>210</v>
      </c>
      <c r="D10" s="653"/>
      <c r="E10" s="653"/>
      <c r="F10" s="653"/>
      <c r="G10" s="653"/>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4"/>
      <c r="AL10" s="11">
        <v>2</v>
      </c>
      <c r="AM10" s="64" t="str">
        <f t="shared" si="2"/>
        <v/>
      </c>
      <c r="AN10" s="64" t="b">
        <f t="shared" si="3"/>
        <v>0</v>
      </c>
      <c r="AO10" s="64" t="s">
        <v>28</v>
      </c>
      <c r="AP10" s="64" t="b">
        <f t="shared" si="4"/>
        <v>0</v>
      </c>
      <c r="AQ10" s="62" t="b">
        <f t="shared" si="0"/>
        <v>0</v>
      </c>
      <c r="AR10" s="62" t="b">
        <f t="shared" si="1"/>
        <v>0</v>
      </c>
      <c r="AT10" s="11" t="str">
        <f t="shared" si="5"/>
        <v/>
      </c>
      <c r="AV10" s="73"/>
      <c r="AY10" s="65"/>
      <c r="BB10" s="63" t="b">
        <v>0</v>
      </c>
    </row>
    <row r="11" spans="2:89">
      <c r="B11" s="650" t="s">
        <v>285</v>
      </c>
      <c r="C11" s="651"/>
      <c r="D11" s="651"/>
      <c r="E11" s="651"/>
      <c r="F11" s="651"/>
      <c r="G11" s="651"/>
      <c r="H11" s="651"/>
      <c r="I11" s="651"/>
      <c r="J11" s="651"/>
      <c r="K11" s="651"/>
      <c r="L11" s="651"/>
      <c r="M11" s="651"/>
      <c r="N11" s="651"/>
      <c r="O11" s="651"/>
      <c r="P11" s="651"/>
      <c r="Q11" s="651"/>
      <c r="R11" s="651"/>
      <c r="S11" s="651"/>
      <c r="T11" s="651"/>
      <c r="U11" s="651"/>
      <c r="V11" s="651"/>
      <c r="W11" s="651"/>
      <c r="X11" s="651"/>
      <c r="Y11" s="651"/>
      <c r="Z11" s="651"/>
      <c r="AA11" s="651"/>
      <c r="AB11" s="651"/>
      <c r="AC11" s="651"/>
      <c r="AD11" s="651"/>
      <c r="AE11" s="651"/>
      <c r="AF11" s="651"/>
      <c r="AG11" s="651"/>
      <c r="AH11" s="651"/>
      <c r="AI11" s="651"/>
      <c r="AJ11" s="651"/>
      <c r="AK11" s="357">
        <f>COUNTIF(BB12:BB13,TRUE)</f>
        <v>0</v>
      </c>
      <c r="AL11" s="51">
        <v>1</v>
      </c>
      <c r="AM11" s="11" t="str">
        <f>B11</f>
        <v>2. 四大重金屬(砷,鉛,鎘,汞):</v>
      </c>
      <c r="AN11" s="11" t="b">
        <f>OR(BB12:BB13)</f>
        <v>0</v>
      </c>
      <c r="AO11" s="64" t="s">
        <v>29</v>
      </c>
      <c r="AP11" s="11" t="b">
        <f>TRUE</f>
        <v>1</v>
      </c>
      <c r="AQ11" s="62" t="b">
        <f t="shared" si="0"/>
        <v>0</v>
      </c>
      <c r="AR11" s="62" t="b">
        <f t="shared" si="1"/>
        <v>0</v>
      </c>
      <c r="AT11" s="11" t="str">
        <f t="shared" si="5"/>
        <v/>
      </c>
      <c r="AV11" s="73"/>
      <c r="AY11" s="65"/>
    </row>
    <row r="12" spans="2:89">
      <c r="B12" s="355" t="b">
        <f>$BB$12</f>
        <v>0</v>
      </c>
      <c r="C12" s="661" t="s">
        <v>211</v>
      </c>
      <c r="D12" s="661"/>
      <c r="E12" s="661"/>
      <c r="F12" s="661"/>
      <c r="G12" s="661"/>
      <c r="H12" s="661"/>
      <c r="I12" s="661"/>
      <c r="J12" s="661"/>
      <c r="K12" s="661"/>
      <c r="L12" s="661"/>
      <c r="M12" s="661"/>
      <c r="N12" s="661"/>
      <c r="O12" s="661"/>
      <c r="P12" s="661"/>
      <c r="Q12" s="661"/>
      <c r="R12" s="661"/>
      <c r="S12" s="661"/>
      <c r="T12" s="661"/>
      <c r="U12" s="661"/>
      <c r="V12" s="661"/>
      <c r="W12" s="661"/>
      <c r="X12" s="661"/>
      <c r="Y12" s="661"/>
      <c r="Z12" s="661"/>
      <c r="AA12" s="661"/>
      <c r="AB12" s="661"/>
      <c r="AC12" s="661"/>
      <c r="AD12" s="661"/>
      <c r="AE12" s="661"/>
      <c r="AF12" s="661"/>
      <c r="AG12" s="661"/>
      <c r="AH12" s="661"/>
      <c r="AI12" s="661"/>
      <c r="AJ12" s="661"/>
      <c r="AK12" s="662"/>
      <c r="AL12" s="11">
        <v>2</v>
      </c>
      <c r="AM12" s="64" t="str">
        <f t="shared" ref="AM12:AM13" si="6">IF(BB12,C12,"")</f>
        <v/>
      </c>
      <c r="AN12" s="64" t="b">
        <f t="shared" si="3"/>
        <v>0</v>
      </c>
      <c r="AO12" s="64" t="s">
        <v>30</v>
      </c>
      <c r="AP12" s="64" t="b">
        <f t="shared" ref="AP12:AP13" si="7">BB12</f>
        <v>0</v>
      </c>
      <c r="AQ12" s="62" t="b">
        <f t="shared" si="0"/>
        <v>0</v>
      </c>
      <c r="AR12" s="62" t="b">
        <f t="shared" si="1"/>
        <v>0</v>
      </c>
      <c r="AT12" s="11" t="str">
        <f t="shared" si="5"/>
        <v/>
      </c>
      <c r="AV12" s="73"/>
      <c r="AY12" s="65"/>
      <c r="BB12" s="63" t="b">
        <v>0</v>
      </c>
    </row>
    <row r="13" spans="2:89">
      <c r="B13" s="355" t="b">
        <f>$BB$13</f>
        <v>0</v>
      </c>
      <c r="C13" s="661" t="s">
        <v>212</v>
      </c>
      <c r="D13" s="661"/>
      <c r="E13" s="661"/>
      <c r="F13" s="661"/>
      <c r="G13" s="661"/>
      <c r="H13" s="661"/>
      <c r="I13" s="661"/>
      <c r="J13" s="661"/>
      <c r="K13" s="661"/>
      <c r="L13" s="661"/>
      <c r="M13" s="661"/>
      <c r="N13" s="661"/>
      <c r="O13" s="661"/>
      <c r="P13" s="661"/>
      <c r="Q13" s="661"/>
      <c r="R13" s="661"/>
      <c r="S13" s="661"/>
      <c r="T13" s="661"/>
      <c r="U13" s="661"/>
      <c r="V13" s="661"/>
      <c r="W13" s="661"/>
      <c r="X13" s="661"/>
      <c r="Y13" s="661"/>
      <c r="Z13" s="661"/>
      <c r="AA13" s="661"/>
      <c r="AB13" s="661"/>
      <c r="AC13" s="661"/>
      <c r="AD13" s="661"/>
      <c r="AE13" s="661"/>
      <c r="AF13" s="661"/>
      <c r="AG13" s="661"/>
      <c r="AH13" s="661"/>
      <c r="AI13" s="661"/>
      <c r="AJ13" s="661"/>
      <c r="AK13" s="662"/>
      <c r="AL13" s="11">
        <v>2</v>
      </c>
      <c r="AM13" s="64" t="str">
        <f t="shared" si="6"/>
        <v/>
      </c>
      <c r="AN13" s="64" t="b">
        <f t="shared" si="3"/>
        <v>0</v>
      </c>
      <c r="AO13" s="64" t="s">
        <v>31</v>
      </c>
      <c r="AP13" s="64" t="b">
        <f t="shared" si="7"/>
        <v>0</v>
      </c>
      <c r="AQ13" s="62" t="b">
        <f t="shared" si="0"/>
        <v>0</v>
      </c>
      <c r="AR13" s="62" t="b">
        <f t="shared" si="1"/>
        <v>0</v>
      </c>
      <c r="AT13" s="11" t="str">
        <f t="shared" si="5"/>
        <v/>
      </c>
      <c r="AV13" s="73"/>
      <c r="AY13" s="65"/>
      <c r="BB13" s="63" t="b">
        <v>0</v>
      </c>
    </row>
    <row r="14" spans="2:89">
      <c r="B14" s="650" t="s">
        <v>286</v>
      </c>
      <c r="C14" s="651"/>
      <c r="D14" s="651"/>
      <c r="E14" s="651"/>
      <c r="F14" s="651"/>
      <c r="G14" s="651"/>
      <c r="H14" s="651"/>
      <c r="I14" s="651"/>
      <c r="J14" s="651"/>
      <c r="K14" s="651"/>
      <c r="L14" s="651"/>
      <c r="M14" s="651"/>
      <c r="N14" s="651"/>
      <c r="O14" s="651"/>
      <c r="P14" s="651"/>
      <c r="Q14" s="651"/>
      <c r="R14" s="651"/>
      <c r="S14" s="651"/>
      <c r="T14" s="651"/>
      <c r="U14" s="651"/>
      <c r="V14" s="651"/>
      <c r="W14" s="651"/>
      <c r="X14" s="651"/>
      <c r="Y14" s="651"/>
      <c r="Z14" s="651"/>
      <c r="AA14" s="651"/>
      <c r="AB14" s="651"/>
      <c r="AC14" s="651"/>
      <c r="AD14" s="651"/>
      <c r="AE14" s="651"/>
      <c r="AF14" s="651"/>
      <c r="AG14" s="651"/>
      <c r="AH14" s="651"/>
      <c r="AI14" s="651"/>
      <c r="AJ14" s="651"/>
      <c r="AK14" s="357">
        <f>COUNTIF(BB15:BB16,TRUE)</f>
        <v>0</v>
      </c>
      <c r="AL14" s="51">
        <v>1</v>
      </c>
      <c r="AM14" s="11" t="str">
        <f>B14</f>
        <v>3. 八大重金屬(砷,鉛,鎘,汞,鋇,鉻,鎳,銻):</v>
      </c>
      <c r="AN14" s="11" t="b">
        <f>OR(BB15:BB16)</f>
        <v>0</v>
      </c>
      <c r="AO14" s="64" t="s">
        <v>32</v>
      </c>
      <c r="AP14" s="11" t="b">
        <f>TRUE</f>
        <v>1</v>
      </c>
      <c r="AQ14" s="62" t="b">
        <f t="shared" si="0"/>
        <v>0</v>
      </c>
      <c r="AR14" s="62" t="b">
        <f t="shared" si="1"/>
        <v>0</v>
      </c>
      <c r="AT14" s="11" t="str">
        <f t="shared" si="5"/>
        <v/>
      </c>
      <c r="AV14" s="73"/>
      <c r="AY14" s="65"/>
    </row>
    <row r="15" spans="2:89">
      <c r="B15" s="355" t="b">
        <f>$BB$15</f>
        <v>0</v>
      </c>
      <c r="C15" s="661" t="s">
        <v>213</v>
      </c>
      <c r="D15" s="661"/>
      <c r="E15" s="661"/>
      <c r="F15" s="661"/>
      <c r="G15" s="661"/>
      <c r="H15" s="661"/>
      <c r="I15" s="661"/>
      <c r="J15" s="661"/>
      <c r="K15" s="661"/>
      <c r="L15" s="661"/>
      <c r="M15" s="661"/>
      <c r="N15" s="661"/>
      <c r="O15" s="661"/>
      <c r="P15" s="661"/>
      <c r="Q15" s="661"/>
      <c r="R15" s="661"/>
      <c r="S15" s="661"/>
      <c r="T15" s="661"/>
      <c r="U15" s="661"/>
      <c r="V15" s="661"/>
      <c r="W15" s="661"/>
      <c r="X15" s="661"/>
      <c r="Y15" s="661"/>
      <c r="Z15" s="661"/>
      <c r="AA15" s="661"/>
      <c r="AB15" s="661"/>
      <c r="AC15" s="661"/>
      <c r="AD15" s="661"/>
      <c r="AE15" s="661"/>
      <c r="AF15" s="661"/>
      <c r="AG15" s="661"/>
      <c r="AH15" s="661"/>
      <c r="AI15" s="661"/>
      <c r="AJ15" s="661"/>
      <c r="AK15" s="662"/>
      <c r="AL15" s="11">
        <v>2</v>
      </c>
      <c r="AM15" s="64" t="str">
        <f t="shared" ref="AM15:AM16" si="8">IF(BB15,C15,"")</f>
        <v/>
      </c>
      <c r="AN15" s="64" t="b">
        <f t="shared" si="3"/>
        <v>0</v>
      </c>
      <c r="AO15" s="64" t="s">
        <v>33</v>
      </c>
      <c r="AP15" s="64" t="b">
        <f t="shared" ref="AP15:AP16" si="9">BB15</f>
        <v>0</v>
      </c>
      <c r="AQ15" s="62" t="b">
        <f t="shared" si="0"/>
        <v>0</v>
      </c>
      <c r="AR15" s="62" t="b">
        <f t="shared" si="1"/>
        <v>0</v>
      </c>
      <c r="AT15" s="11" t="str">
        <f t="shared" si="5"/>
        <v/>
      </c>
      <c r="AV15" s="73"/>
      <c r="AY15" s="65"/>
      <c r="BB15" s="63" t="b">
        <v>0</v>
      </c>
    </row>
    <row r="16" spans="2:89">
      <c r="B16" s="355" t="b">
        <f>$BB$16</f>
        <v>0</v>
      </c>
      <c r="C16" s="661" t="s">
        <v>214</v>
      </c>
      <c r="D16" s="661"/>
      <c r="E16" s="661"/>
      <c r="F16" s="661"/>
      <c r="G16" s="661"/>
      <c r="H16" s="661"/>
      <c r="I16" s="661"/>
      <c r="J16" s="661"/>
      <c r="K16" s="661"/>
      <c r="L16" s="661"/>
      <c r="M16" s="661"/>
      <c r="N16" s="661"/>
      <c r="O16" s="661"/>
      <c r="P16" s="661"/>
      <c r="Q16" s="661"/>
      <c r="R16" s="661"/>
      <c r="S16" s="661"/>
      <c r="T16" s="661"/>
      <c r="U16" s="661"/>
      <c r="V16" s="661"/>
      <c r="W16" s="661"/>
      <c r="X16" s="661"/>
      <c r="Y16" s="661"/>
      <c r="Z16" s="661"/>
      <c r="AA16" s="661"/>
      <c r="AB16" s="661"/>
      <c r="AC16" s="661"/>
      <c r="AD16" s="661"/>
      <c r="AE16" s="661"/>
      <c r="AF16" s="661"/>
      <c r="AG16" s="661"/>
      <c r="AH16" s="661"/>
      <c r="AI16" s="661"/>
      <c r="AJ16" s="661"/>
      <c r="AK16" s="662"/>
      <c r="AL16" s="11">
        <v>2</v>
      </c>
      <c r="AM16" s="64" t="str">
        <f t="shared" si="8"/>
        <v/>
      </c>
      <c r="AN16" s="64" t="b">
        <f t="shared" si="3"/>
        <v>0</v>
      </c>
      <c r="AO16" s="64" t="s">
        <v>34</v>
      </c>
      <c r="AP16" s="64" t="b">
        <f t="shared" si="9"/>
        <v>0</v>
      </c>
      <c r="AQ16" s="62" t="b">
        <f t="shared" si="0"/>
        <v>0</v>
      </c>
      <c r="AR16" s="62" t="b">
        <f t="shared" si="1"/>
        <v>0</v>
      </c>
      <c r="AT16" s="11" t="str">
        <f t="shared" si="5"/>
        <v/>
      </c>
      <c r="AV16" s="73"/>
      <c r="AY16" s="65"/>
      <c r="BB16" s="63" t="b">
        <v>0</v>
      </c>
    </row>
    <row r="17" spans="2:54">
      <c r="B17" s="650" t="s">
        <v>287</v>
      </c>
      <c r="C17" s="651"/>
      <c r="D17" s="651"/>
      <c r="E17" s="651"/>
      <c r="F17" s="651"/>
      <c r="G17" s="651"/>
      <c r="H17" s="651"/>
      <c r="I17" s="651"/>
      <c r="J17" s="651"/>
      <c r="K17" s="651"/>
      <c r="L17" s="651"/>
      <c r="M17" s="651"/>
      <c r="N17" s="651"/>
      <c r="O17" s="651"/>
      <c r="P17" s="651"/>
      <c r="Q17" s="651"/>
      <c r="R17" s="651"/>
      <c r="S17" s="651"/>
      <c r="T17" s="651"/>
      <c r="U17" s="651"/>
      <c r="V17" s="651"/>
      <c r="W17" s="651"/>
      <c r="X17" s="651"/>
      <c r="Y17" s="651"/>
      <c r="Z17" s="651"/>
      <c r="AA17" s="651"/>
      <c r="AB17" s="651"/>
      <c r="AC17" s="651"/>
      <c r="AD17" s="651"/>
      <c r="AE17" s="651"/>
      <c r="AF17" s="651"/>
      <c r="AG17" s="651"/>
      <c r="AH17" s="651"/>
      <c r="AI17" s="651"/>
      <c r="AJ17" s="651"/>
      <c r="AK17" s="357">
        <f>COUNTIF(BB18:BB24,TRUE)</f>
        <v>0</v>
      </c>
      <c r="AL17" s="51">
        <v>1</v>
      </c>
      <c r="AM17" s="11" t="str">
        <f>B17</f>
        <v>4. 一般微生物測試:</v>
      </c>
      <c r="AN17" s="11" t="b">
        <f>OR(BB18:BB24)</f>
        <v>0</v>
      </c>
      <c r="AO17" s="64" t="s">
        <v>35</v>
      </c>
      <c r="AP17" s="11" t="b">
        <f>TRUE</f>
        <v>1</v>
      </c>
      <c r="AQ17" s="62" t="b">
        <f t="shared" si="0"/>
        <v>0</v>
      </c>
      <c r="AR17" s="62" t="b">
        <f t="shared" si="1"/>
        <v>0</v>
      </c>
      <c r="AT17" s="11" t="str">
        <f t="shared" si="5"/>
        <v/>
      </c>
      <c r="AV17" s="73"/>
      <c r="AY17" s="65"/>
    </row>
    <row r="18" spans="2:54">
      <c r="B18" s="355" t="b">
        <f>$BB$18</f>
        <v>0</v>
      </c>
      <c r="C18" s="661" t="s">
        <v>215</v>
      </c>
      <c r="D18" s="661"/>
      <c r="E18" s="661"/>
      <c r="F18" s="661"/>
      <c r="G18" s="661"/>
      <c r="H18" s="661"/>
      <c r="I18" s="661"/>
      <c r="J18" s="661"/>
      <c r="K18" s="661"/>
      <c r="L18" s="661"/>
      <c r="M18" s="661"/>
      <c r="N18" s="661"/>
      <c r="O18" s="661"/>
      <c r="P18" s="661"/>
      <c r="Q18" s="661"/>
      <c r="R18" s="661"/>
      <c r="S18" s="661"/>
      <c r="T18" s="661"/>
      <c r="U18" s="661"/>
      <c r="V18" s="661"/>
      <c r="W18" s="661"/>
      <c r="X18" s="661"/>
      <c r="Y18" s="661"/>
      <c r="Z18" s="661"/>
      <c r="AA18" s="661"/>
      <c r="AB18" s="661"/>
      <c r="AC18" s="661"/>
      <c r="AD18" s="661"/>
      <c r="AE18" s="661"/>
      <c r="AF18" s="661"/>
      <c r="AG18" s="661"/>
      <c r="AH18" s="661"/>
      <c r="AI18" s="661"/>
      <c r="AJ18" s="661"/>
      <c r="AK18" s="662"/>
      <c r="AL18" s="11">
        <v>2</v>
      </c>
      <c r="AM18" s="64" t="str">
        <f t="shared" ref="AM18:AM24" si="10">IF(BB18,C18,"")</f>
        <v/>
      </c>
      <c r="AN18" s="64" t="b">
        <f t="shared" si="3"/>
        <v>0</v>
      </c>
      <c r="AO18" s="64" t="s">
        <v>36</v>
      </c>
      <c r="AP18" s="64" t="b">
        <f t="shared" ref="AP18:AP24" si="11">BB18</f>
        <v>0</v>
      </c>
      <c r="AQ18" s="62" t="b">
        <f t="shared" si="0"/>
        <v>0</v>
      </c>
      <c r="AR18" s="62" t="b">
        <f t="shared" si="1"/>
        <v>0</v>
      </c>
      <c r="AT18" s="11" t="str">
        <f t="shared" si="5"/>
        <v/>
      </c>
      <c r="AV18" s="73"/>
      <c r="AY18" s="65"/>
      <c r="BB18" s="63" t="b">
        <v>0</v>
      </c>
    </row>
    <row r="19" spans="2:54">
      <c r="B19" s="355" t="b">
        <f>$BB$19</f>
        <v>0</v>
      </c>
      <c r="C19" s="661" t="s">
        <v>216</v>
      </c>
      <c r="D19" s="661"/>
      <c r="E19" s="661"/>
      <c r="F19" s="661"/>
      <c r="G19" s="661"/>
      <c r="H19" s="661"/>
      <c r="I19" s="661"/>
      <c r="J19" s="661"/>
      <c r="K19" s="661"/>
      <c r="L19" s="661"/>
      <c r="M19" s="661"/>
      <c r="N19" s="661"/>
      <c r="O19" s="661"/>
      <c r="P19" s="661"/>
      <c r="Q19" s="661"/>
      <c r="R19" s="661"/>
      <c r="S19" s="661"/>
      <c r="T19" s="661"/>
      <c r="U19" s="661"/>
      <c r="V19" s="661"/>
      <c r="W19" s="661"/>
      <c r="X19" s="661"/>
      <c r="Y19" s="661"/>
      <c r="Z19" s="661"/>
      <c r="AA19" s="661"/>
      <c r="AB19" s="661"/>
      <c r="AC19" s="661"/>
      <c r="AD19" s="661"/>
      <c r="AE19" s="661"/>
      <c r="AF19" s="661"/>
      <c r="AG19" s="661"/>
      <c r="AH19" s="661"/>
      <c r="AI19" s="661"/>
      <c r="AJ19" s="661"/>
      <c r="AK19" s="662"/>
      <c r="AL19" s="11">
        <v>2</v>
      </c>
      <c r="AM19" s="64" t="str">
        <f t="shared" si="10"/>
        <v/>
      </c>
      <c r="AN19" s="64" t="b">
        <f t="shared" si="3"/>
        <v>0</v>
      </c>
      <c r="AO19" s="64" t="s">
        <v>37</v>
      </c>
      <c r="AP19" s="64" t="b">
        <f t="shared" si="11"/>
        <v>0</v>
      </c>
      <c r="AQ19" s="62" t="b">
        <f t="shared" si="0"/>
        <v>0</v>
      </c>
      <c r="AR19" s="62" t="b">
        <f t="shared" si="1"/>
        <v>0</v>
      </c>
      <c r="AT19" s="11" t="str">
        <f t="shared" si="5"/>
        <v/>
      </c>
      <c r="AV19" s="73"/>
      <c r="AY19" s="65"/>
      <c r="BB19" s="63" t="b">
        <v>0</v>
      </c>
    </row>
    <row r="20" spans="2:54">
      <c r="B20" s="355" t="b">
        <f>$BB$20</f>
        <v>0</v>
      </c>
      <c r="C20" s="661" t="s">
        <v>217</v>
      </c>
      <c r="D20" s="661"/>
      <c r="E20" s="661"/>
      <c r="F20" s="661"/>
      <c r="G20" s="661"/>
      <c r="H20" s="661"/>
      <c r="I20" s="661"/>
      <c r="J20" s="661"/>
      <c r="K20" s="661"/>
      <c r="L20" s="661"/>
      <c r="M20" s="661"/>
      <c r="N20" s="661"/>
      <c r="O20" s="661"/>
      <c r="P20" s="661"/>
      <c r="Q20" s="661"/>
      <c r="R20" s="661"/>
      <c r="S20" s="661"/>
      <c r="T20" s="661"/>
      <c r="U20" s="661"/>
      <c r="V20" s="661"/>
      <c r="W20" s="661"/>
      <c r="X20" s="661"/>
      <c r="Y20" s="661"/>
      <c r="Z20" s="661"/>
      <c r="AA20" s="661"/>
      <c r="AB20" s="661"/>
      <c r="AC20" s="661"/>
      <c r="AD20" s="661"/>
      <c r="AE20" s="661"/>
      <c r="AF20" s="661"/>
      <c r="AG20" s="661"/>
      <c r="AH20" s="661"/>
      <c r="AI20" s="661"/>
      <c r="AJ20" s="661"/>
      <c r="AK20" s="662"/>
      <c r="AL20" s="11">
        <v>2</v>
      </c>
      <c r="AM20" s="64" t="str">
        <f t="shared" si="10"/>
        <v/>
      </c>
      <c r="AN20" s="64" t="b">
        <f t="shared" si="3"/>
        <v>0</v>
      </c>
      <c r="AO20" s="64" t="s">
        <v>38</v>
      </c>
      <c r="AP20" s="64" t="b">
        <f t="shared" si="11"/>
        <v>0</v>
      </c>
      <c r="AQ20" s="62" t="b">
        <f t="shared" si="0"/>
        <v>0</v>
      </c>
      <c r="AR20" s="62" t="b">
        <f t="shared" si="1"/>
        <v>0</v>
      </c>
      <c r="AT20" s="11" t="str">
        <f t="shared" si="5"/>
        <v/>
      </c>
      <c r="AV20" s="73"/>
      <c r="AY20" s="65"/>
      <c r="BB20" s="63" t="b">
        <v>0</v>
      </c>
    </row>
    <row r="21" spans="2:54">
      <c r="B21" s="355" t="b">
        <f>$BB$21</f>
        <v>0</v>
      </c>
      <c r="C21" s="661" t="s">
        <v>218</v>
      </c>
      <c r="D21" s="661"/>
      <c r="E21" s="661"/>
      <c r="F21" s="661"/>
      <c r="G21" s="661"/>
      <c r="H21" s="661"/>
      <c r="I21" s="661"/>
      <c r="J21" s="661"/>
      <c r="K21" s="661"/>
      <c r="L21" s="661"/>
      <c r="M21" s="661"/>
      <c r="N21" s="661"/>
      <c r="O21" s="661"/>
      <c r="P21" s="661"/>
      <c r="Q21" s="661"/>
      <c r="R21" s="661"/>
      <c r="S21" s="661"/>
      <c r="T21" s="661"/>
      <c r="U21" s="661"/>
      <c r="V21" s="661"/>
      <c r="W21" s="661"/>
      <c r="X21" s="661"/>
      <c r="Y21" s="661"/>
      <c r="Z21" s="661"/>
      <c r="AA21" s="661"/>
      <c r="AB21" s="661"/>
      <c r="AC21" s="661"/>
      <c r="AD21" s="661"/>
      <c r="AE21" s="661"/>
      <c r="AF21" s="661"/>
      <c r="AG21" s="661"/>
      <c r="AH21" s="661"/>
      <c r="AI21" s="661"/>
      <c r="AJ21" s="661"/>
      <c r="AK21" s="662"/>
      <c r="AL21" s="11">
        <v>2</v>
      </c>
      <c r="AM21" s="64" t="str">
        <f t="shared" si="10"/>
        <v/>
      </c>
      <c r="AN21" s="64" t="b">
        <f t="shared" si="3"/>
        <v>0</v>
      </c>
      <c r="AO21" s="64" t="s">
        <v>39</v>
      </c>
      <c r="AP21" s="64" t="b">
        <f t="shared" si="11"/>
        <v>0</v>
      </c>
      <c r="AQ21" s="62" t="b">
        <f t="shared" si="0"/>
        <v>0</v>
      </c>
      <c r="AR21" s="62" t="b">
        <f t="shared" si="1"/>
        <v>0</v>
      </c>
      <c r="AT21" s="11" t="str">
        <f t="shared" si="5"/>
        <v/>
      </c>
      <c r="AV21" s="73"/>
      <c r="AY21" s="65"/>
      <c r="BB21" s="63" t="b">
        <v>0</v>
      </c>
    </row>
    <row r="22" spans="2:54">
      <c r="B22" s="355" t="b">
        <f>$BB$22</f>
        <v>0</v>
      </c>
      <c r="C22" s="661" t="s">
        <v>219</v>
      </c>
      <c r="D22" s="661"/>
      <c r="E22" s="661"/>
      <c r="F22" s="661"/>
      <c r="G22" s="661"/>
      <c r="H22" s="661"/>
      <c r="I22" s="661"/>
      <c r="J22" s="661"/>
      <c r="K22" s="661"/>
      <c r="L22" s="661"/>
      <c r="M22" s="661"/>
      <c r="N22" s="661"/>
      <c r="O22" s="661"/>
      <c r="P22" s="661"/>
      <c r="Q22" s="661"/>
      <c r="R22" s="661"/>
      <c r="S22" s="661"/>
      <c r="T22" s="661"/>
      <c r="U22" s="661"/>
      <c r="V22" s="661"/>
      <c r="W22" s="661"/>
      <c r="X22" s="661"/>
      <c r="Y22" s="661"/>
      <c r="Z22" s="661"/>
      <c r="AA22" s="661"/>
      <c r="AB22" s="661"/>
      <c r="AC22" s="661"/>
      <c r="AD22" s="661"/>
      <c r="AE22" s="661"/>
      <c r="AF22" s="661"/>
      <c r="AG22" s="661"/>
      <c r="AH22" s="661"/>
      <c r="AI22" s="661"/>
      <c r="AJ22" s="661"/>
      <c r="AK22" s="662"/>
      <c r="AL22" s="11">
        <v>2</v>
      </c>
      <c r="AM22" s="64" t="str">
        <f t="shared" si="10"/>
        <v/>
      </c>
      <c r="AN22" s="64" t="b">
        <f t="shared" si="3"/>
        <v>0</v>
      </c>
      <c r="AO22" s="64" t="s">
        <v>40</v>
      </c>
      <c r="AP22" s="64" t="b">
        <f t="shared" si="11"/>
        <v>0</v>
      </c>
      <c r="AQ22" s="62" t="b">
        <f t="shared" si="0"/>
        <v>0</v>
      </c>
      <c r="AR22" s="62" t="b">
        <f t="shared" si="1"/>
        <v>0</v>
      </c>
      <c r="AT22" s="11" t="str">
        <f t="shared" si="5"/>
        <v/>
      </c>
      <c r="AV22" s="73"/>
      <c r="AY22" s="65"/>
      <c r="BB22" s="63" t="b">
        <v>0</v>
      </c>
    </row>
    <row r="23" spans="2:54">
      <c r="B23" s="355" t="b">
        <f>$BB$23</f>
        <v>0</v>
      </c>
      <c r="C23" s="661" t="s">
        <v>220</v>
      </c>
      <c r="D23" s="661"/>
      <c r="E23" s="661"/>
      <c r="F23" s="661"/>
      <c r="G23" s="661"/>
      <c r="H23" s="661"/>
      <c r="I23" s="661"/>
      <c r="J23" s="661"/>
      <c r="K23" s="661"/>
      <c r="L23" s="661"/>
      <c r="M23" s="661"/>
      <c r="N23" s="661"/>
      <c r="O23" s="661"/>
      <c r="P23" s="661"/>
      <c r="Q23" s="661"/>
      <c r="R23" s="661"/>
      <c r="S23" s="661"/>
      <c r="T23" s="661"/>
      <c r="U23" s="661"/>
      <c r="V23" s="661"/>
      <c r="W23" s="661"/>
      <c r="X23" s="661"/>
      <c r="Y23" s="661"/>
      <c r="Z23" s="661"/>
      <c r="AA23" s="661"/>
      <c r="AB23" s="661"/>
      <c r="AC23" s="661"/>
      <c r="AD23" s="661"/>
      <c r="AE23" s="661"/>
      <c r="AF23" s="661"/>
      <c r="AG23" s="661"/>
      <c r="AH23" s="661"/>
      <c r="AI23" s="661"/>
      <c r="AJ23" s="661"/>
      <c r="AK23" s="662"/>
      <c r="AL23" s="11">
        <v>2</v>
      </c>
      <c r="AM23" s="64" t="str">
        <f t="shared" si="10"/>
        <v/>
      </c>
      <c r="AN23" s="64" t="b">
        <f t="shared" si="3"/>
        <v>0</v>
      </c>
      <c r="AO23" s="64" t="s">
        <v>41</v>
      </c>
      <c r="AP23" s="64" t="b">
        <f t="shared" si="11"/>
        <v>0</v>
      </c>
      <c r="AQ23" s="62" t="b">
        <f t="shared" si="0"/>
        <v>0</v>
      </c>
      <c r="AR23" s="62" t="b">
        <f t="shared" si="1"/>
        <v>0</v>
      </c>
      <c r="AT23" s="11" t="str">
        <f t="shared" si="5"/>
        <v/>
      </c>
      <c r="AV23" s="73"/>
      <c r="AY23" s="65"/>
      <c r="BB23" s="63" t="b">
        <v>0</v>
      </c>
    </row>
    <row r="24" spans="2:54">
      <c r="B24" s="355" t="b">
        <f>$BB$24</f>
        <v>0</v>
      </c>
      <c r="C24" s="661" t="s">
        <v>221</v>
      </c>
      <c r="D24" s="661"/>
      <c r="E24" s="661"/>
      <c r="F24" s="661"/>
      <c r="G24" s="661"/>
      <c r="H24" s="661"/>
      <c r="I24" s="661"/>
      <c r="J24" s="661"/>
      <c r="K24" s="661"/>
      <c r="L24" s="661"/>
      <c r="M24" s="661"/>
      <c r="N24" s="661"/>
      <c r="O24" s="661"/>
      <c r="P24" s="661"/>
      <c r="Q24" s="661"/>
      <c r="R24" s="661"/>
      <c r="S24" s="661"/>
      <c r="T24" s="661"/>
      <c r="U24" s="661"/>
      <c r="V24" s="661"/>
      <c r="W24" s="661"/>
      <c r="X24" s="661"/>
      <c r="Y24" s="661"/>
      <c r="Z24" s="661"/>
      <c r="AA24" s="661"/>
      <c r="AB24" s="661"/>
      <c r="AC24" s="661"/>
      <c r="AD24" s="661"/>
      <c r="AE24" s="661"/>
      <c r="AF24" s="661"/>
      <c r="AG24" s="661"/>
      <c r="AH24" s="661"/>
      <c r="AI24" s="661"/>
      <c r="AJ24" s="661"/>
      <c r="AK24" s="662"/>
      <c r="AL24" s="11">
        <v>2</v>
      </c>
      <c r="AM24" s="64" t="str">
        <f t="shared" si="10"/>
        <v/>
      </c>
      <c r="AN24" s="64" t="b">
        <f t="shared" si="3"/>
        <v>0</v>
      </c>
      <c r="AO24" s="64" t="s">
        <v>42</v>
      </c>
      <c r="AP24" s="64" t="b">
        <f t="shared" si="11"/>
        <v>0</v>
      </c>
      <c r="AQ24" s="62" t="b">
        <f t="shared" si="0"/>
        <v>0</v>
      </c>
      <c r="AR24" s="62" t="b">
        <f t="shared" si="1"/>
        <v>0</v>
      </c>
      <c r="AT24" s="11" t="str">
        <f t="shared" si="5"/>
        <v/>
      </c>
      <c r="AV24" s="73"/>
      <c r="AY24" s="65"/>
      <c r="BB24" s="63" t="b">
        <v>0</v>
      </c>
    </row>
    <row r="25" spans="2:54">
      <c r="B25" s="650" t="s">
        <v>288</v>
      </c>
      <c r="C25" s="651"/>
      <c r="D25" s="651"/>
      <c r="E25" s="651"/>
      <c r="F25" s="651"/>
      <c r="G25" s="651"/>
      <c r="H25" s="651"/>
      <c r="I25" s="651"/>
      <c r="J25" s="651"/>
      <c r="K25" s="651"/>
      <c r="L25" s="651"/>
      <c r="M25" s="651"/>
      <c r="N25" s="651"/>
      <c r="O25" s="651"/>
      <c r="P25" s="651"/>
      <c r="Q25" s="651"/>
      <c r="R25" s="651"/>
      <c r="S25" s="651"/>
      <c r="T25" s="651"/>
      <c r="U25" s="651"/>
      <c r="V25" s="651"/>
      <c r="W25" s="651"/>
      <c r="X25" s="651"/>
      <c r="Y25" s="651"/>
      <c r="Z25" s="651"/>
      <c r="AA25" s="651"/>
      <c r="AB25" s="651"/>
      <c r="AC25" s="651"/>
      <c r="AD25" s="651"/>
      <c r="AE25" s="651"/>
      <c r="AF25" s="651"/>
      <c r="AG25" s="651"/>
      <c r="AH25" s="651"/>
      <c r="AI25" s="651"/>
      <c r="AJ25" s="651"/>
      <c r="AK25" s="357">
        <f>COUNTIF(BB26:BB27,TRUE)</f>
        <v>0</v>
      </c>
      <c r="AL25" s="51">
        <v>1</v>
      </c>
      <c r="AM25" s="11" t="str">
        <f>B25</f>
        <v>5. 塑化劑(定味劑):</v>
      </c>
      <c r="AN25" s="11" t="b">
        <f>OR(BB26:BB27)</f>
        <v>0</v>
      </c>
      <c r="AO25" s="64" t="s">
        <v>43</v>
      </c>
      <c r="AP25" s="11" t="b">
        <f>TRUE</f>
        <v>1</v>
      </c>
      <c r="AQ25" s="62" t="b">
        <f t="shared" si="0"/>
        <v>0</v>
      </c>
      <c r="AR25" s="62" t="b">
        <f t="shared" si="1"/>
        <v>0</v>
      </c>
      <c r="AT25" s="11" t="str">
        <f t="shared" si="5"/>
        <v/>
      </c>
      <c r="AV25" s="73"/>
      <c r="AY25" s="65"/>
    </row>
    <row r="26" spans="2:54">
      <c r="B26" s="355" t="b">
        <f>$BB$26</f>
        <v>0</v>
      </c>
      <c r="C26" s="661" t="s">
        <v>222</v>
      </c>
      <c r="D26" s="661"/>
      <c r="E26" s="661"/>
      <c r="F26" s="661"/>
      <c r="G26" s="661"/>
      <c r="H26" s="661"/>
      <c r="I26" s="661"/>
      <c r="J26" s="661"/>
      <c r="K26" s="661"/>
      <c r="L26" s="661"/>
      <c r="M26" s="661"/>
      <c r="N26" s="661"/>
      <c r="O26" s="661"/>
      <c r="P26" s="661"/>
      <c r="Q26" s="661"/>
      <c r="R26" s="661"/>
      <c r="S26" s="661"/>
      <c r="T26" s="661"/>
      <c r="U26" s="661"/>
      <c r="V26" s="661"/>
      <c r="W26" s="661"/>
      <c r="X26" s="661"/>
      <c r="Y26" s="661"/>
      <c r="Z26" s="661"/>
      <c r="AA26" s="661"/>
      <c r="AB26" s="661"/>
      <c r="AC26" s="661"/>
      <c r="AD26" s="661"/>
      <c r="AE26" s="661"/>
      <c r="AF26" s="661"/>
      <c r="AG26" s="661"/>
      <c r="AH26" s="661"/>
      <c r="AI26" s="661"/>
      <c r="AJ26" s="661"/>
      <c r="AK26" s="662"/>
      <c r="AL26" s="11">
        <v>2</v>
      </c>
      <c r="AM26" s="64" t="str">
        <f t="shared" ref="AM26:AM27" si="12">IF(BB26,C26,"")</f>
        <v/>
      </c>
      <c r="AN26" s="64" t="b">
        <f t="shared" si="3"/>
        <v>0</v>
      </c>
      <c r="AO26" s="64" t="s">
        <v>44</v>
      </c>
      <c r="AP26" s="64" t="b">
        <f t="shared" ref="AP26:AP27" si="13">BB26</f>
        <v>0</v>
      </c>
      <c r="AQ26" s="62" t="b">
        <f t="shared" si="0"/>
        <v>0</v>
      </c>
      <c r="AR26" s="62" t="b">
        <f t="shared" si="1"/>
        <v>0</v>
      </c>
      <c r="AT26" s="11" t="str">
        <f t="shared" si="5"/>
        <v/>
      </c>
      <c r="AV26" s="73"/>
      <c r="AY26" s="65"/>
      <c r="BB26" s="63" t="b">
        <v>0</v>
      </c>
    </row>
    <row r="27" spans="2:54">
      <c r="B27" s="355" t="b">
        <f>$BB$27</f>
        <v>0</v>
      </c>
      <c r="C27" s="661" t="s">
        <v>223</v>
      </c>
      <c r="D27" s="661"/>
      <c r="E27" s="661"/>
      <c r="F27" s="661"/>
      <c r="G27" s="661"/>
      <c r="H27" s="661"/>
      <c r="I27" s="661"/>
      <c r="J27" s="661"/>
      <c r="K27" s="661"/>
      <c r="L27" s="661"/>
      <c r="M27" s="661"/>
      <c r="N27" s="661"/>
      <c r="O27" s="661"/>
      <c r="P27" s="661"/>
      <c r="Q27" s="661"/>
      <c r="R27" s="661"/>
      <c r="S27" s="661"/>
      <c r="T27" s="661"/>
      <c r="U27" s="661"/>
      <c r="V27" s="661"/>
      <c r="W27" s="661"/>
      <c r="X27" s="661"/>
      <c r="Y27" s="661"/>
      <c r="Z27" s="661"/>
      <c r="AA27" s="661"/>
      <c r="AB27" s="661"/>
      <c r="AC27" s="661"/>
      <c r="AD27" s="661"/>
      <c r="AE27" s="661"/>
      <c r="AF27" s="661"/>
      <c r="AG27" s="661"/>
      <c r="AH27" s="661"/>
      <c r="AI27" s="661"/>
      <c r="AJ27" s="661"/>
      <c r="AK27" s="662"/>
      <c r="AL27" s="11">
        <v>2</v>
      </c>
      <c r="AM27" s="64" t="str">
        <f t="shared" si="12"/>
        <v/>
      </c>
      <c r="AN27" s="64" t="b">
        <f t="shared" si="3"/>
        <v>0</v>
      </c>
      <c r="AO27" s="64" t="s">
        <v>45</v>
      </c>
      <c r="AP27" s="64" t="b">
        <f t="shared" si="13"/>
        <v>0</v>
      </c>
      <c r="AQ27" s="62" t="b">
        <f t="shared" si="0"/>
        <v>0</v>
      </c>
      <c r="AR27" s="62" t="b">
        <f t="shared" si="1"/>
        <v>0</v>
      </c>
      <c r="AT27" s="11" t="str">
        <f t="shared" si="5"/>
        <v/>
      </c>
      <c r="AV27" s="73"/>
      <c r="AY27" s="65"/>
      <c r="BB27" s="63" t="b">
        <v>0</v>
      </c>
    </row>
    <row r="28" spans="2:54">
      <c r="B28" s="650" t="s">
        <v>118</v>
      </c>
      <c r="C28" s="651"/>
      <c r="D28" s="651"/>
      <c r="E28" s="651"/>
      <c r="F28" s="651"/>
      <c r="G28" s="651"/>
      <c r="H28" s="651"/>
      <c r="I28" s="651"/>
      <c r="J28" s="651"/>
      <c r="K28" s="651"/>
      <c r="L28" s="651"/>
      <c r="M28" s="651"/>
      <c r="N28" s="651"/>
      <c r="O28" s="651"/>
      <c r="P28" s="651"/>
      <c r="Q28" s="651"/>
      <c r="R28" s="651"/>
      <c r="S28" s="651"/>
      <c r="T28" s="651"/>
      <c r="U28" s="651"/>
      <c r="V28" s="651"/>
      <c r="W28" s="651"/>
      <c r="X28" s="651"/>
      <c r="Y28" s="651"/>
      <c r="Z28" s="651"/>
      <c r="AA28" s="651"/>
      <c r="AB28" s="651"/>
      <c r="AC28" s="651"/>
      <c r="AD28" s="651"/>
      <c r="AE28" s="651"/>
      <c r="AF28" s="651"/>
      <c r="AG28" s="651"/>
      <c r="AH28" s="651"/>
      <c r="AI28" s="651"/>
      <c r="AJ28" s="651"/>
      <c r="AK28" s="357">
        <f>COUNTIF(BB29,TRUE)</f>
        <v>0</v>
      </c>
      <c r="AL28" s="51">
        <v>1</v>
      </c>
      <c r="AM28" s="11" t="str">
        <f>B28</f>
        <v>6.其他:(未在表列測項可自行填寫)</v>
      </c>
      <c r="AN28" s="11" t="b">
        <f>BB29</f>
        <v>0</v>
      </c>
      <c r="AO28" s="64" t="s">
        <v>46</v>
      </c>
      <c r="AP28" s="11" t="b">
        <f>TRUE</f>
        <v>1</v>
      </c>
      <c r="AQ28" s="62" t="b">
        <f t="shared" si="0"/>
        <v>0</v>
      </c>
      <c r="AR28" s="62" t="b">
        <f t="shared" si="1"/>
        <v>0</v>
      </c>
      <c r="AT28" s="11" t="str">
        <f t="shared" si="5"/>
        <v/>
      </c>
      <c r="AV28" s="73"/>
      <c r="AY28" s="65"/>
    </row>
    <row r="29" spans="2:54" ht="16.5" thickBot="1">
      <c r="B29" s="356" t="b">
        <f>$BB$29</f>
        <v>0</v>
      </c>
      <c r="C29" s="663"/>
      <c r="D29" s="663"/>
      <c r="E29" s="663"/>
      <c r="F29" s="663"/>
      <c r="G29" s="663"/>
      <c r="H29" s="663"/>
      <c r="I29" s="663"/>
      <c r="J29" s="663"/>
      <c r="K29" s="663"/>
      <c r="L29" s="663"/>
      <c r="M29" s="663"/>
      <c r="N29" s="663"/>
      <c r="O29" s="663"/>
      <c r="P29" s="663"/>
      <c r="Q29" s="663"/>
      <c r="R29" s="663"/>
      <c r="S29" s="663"/>
      <c r="T29" s="663"/>
      <c r="U29" s="663"/>
      <c r="V29" s="663"/>
      <c r="W29" s="663"/>
      <c r="X29" s="663"/>
      <c r="Y29" s="663"/>
      <c r="Z29" s="663"/>
      <c r="AA29" s="663"/>
      <c r="AB29" s="663"/>
      <c r="AC29" s="663"/>
      <c r="AD29" s="663"/>
      <c r="AE29" s="663"/>
      <c r="AF29" s="663"/>
      <c r="AG29" s="663"/>
      <c r="AH29" s="663"/>
      <c r="AI29" s="663"/>
      <c r="AJ29" s="663"/>
      <c r="AK29" s="664"/>
      <c r="AL29" s="11">
        <v>2</v>
      </c>
      <c r="AM29" s="64" t="str">
        <f>IF(BB29,C29,"")</f>
        <v/>
      </c>
      <c r="AN29" s="64" t="b">
        <f t="shared" si="3"/>
        <v>0</v>
      </c>
      <c r="AO29" s="64" t="s">
        <v>47</v>
      </c>
      <c r="AP29" s="64" t="b">
        <f>AND(BB29,C29&lt;&gt;"")</f>
        <v>0</v>
      </c>
      <c r="AQ29" s="62" t="b">
        <f t="shared" si="0"/>
        <v>0</v>
      </c>
      <c r="AR29" s="62" t="b">
        <f t="shared" si="1"/>
        <v>0</v>
      </c>
      <c r="AT29" s="11" t="str">
        <f t="shared" si="5"/>
        <v/>
      </c>
      <c r="AV29" s="73"/>
      <c r="AY29" s="65"/>
      <c r="BB29" s="63" t="b">
        <v>0</v>
      </c>
    </row>
    <row r="30" spans="2:54" ht="20.25" thickTop="1">
      <c r="B30" s="665" t="s">
        <v>275</v>
      </c>
      <c r="C30" s="665"/>
      <c r="D30" s="665"/>
      <c r="E30" s="665"/>
      <c r="F30" s="665"/>
      <c r="G30" s="665"/>
      <c r="H30" s="665"/>
      <c r="I30" s="665"/>
      <c r="J30" s="665"/>
      <c r="K30" s="665"/>
      <c r="L30" s="665"/>
      <c r="M30" s="665"/>
      <c r="N30" s="665"/>
      <c r="O30" s="665"/>
      <c r="P30" s="665"/>
      <c r="Q30" s="665"/>
      <c r="R30" s="665"/>
      <c r="S30" s="665"/>
      <c r="T30" s="665"/>
      <c r="U30" s="665"/>
      <c r="V30" s="665"/>
      <c r="W30" s="665"/>
      <c r="X30" s="665"/>
      <c r="Y30" s="665"/>
      <c r="Z30" s="665"/>
      <c r="AA30" s="665"/>
      <c r="AB30" s="665"/>
      <c r="AC30" s="665"/>
      <c r="AD30" s="665"/>
      <c r="AE30" s="665"/>
      <c r="AF30" s="665"/>
      <c r="AG30" s="665"/>
      <c r="AH30" s="665"/>
      <c r="AI30" s="665"/>
      <c r="AJ30" s="665"/>
      <c r="AK30" s="665"/>
      <c r="AM30" s="64"/>
      <c r="AN30" s="64"/>
      <c r="AO30" s="64"/>
      <c r="AP30" s="64"/>
      <c r="AQ30" s="67"/>
      <c r="AR30" s="67"/>
      <c r="AT30" s="11" t="str">
        <f t="shared" si="5"/>
        <v/>
      </c>
      <c r="AV30" s="73"/>
      <c r="AY30" s="65"/>
    </row>
    <row r="31" spans="2:54">
      <c r="AT31" s="11" t="str">
        <f t="shared" si="5"/>
        <v/>
      </c>
      <c r="AY31" s="65"/>
    </row>
    <row r="32" spans="2:54">
      <c r="AT32" s="11" t="str">
        <f t="shared" si="5"/>
        <v/>
      </c>
      <c r="AY32" s="65"/>
    </row>
    <row r="33" spans="46:51">
      <c r="AT33" s="11" t="str">
        <f t="shared" si="5"/>
        <v/>
      </c>
      <c r="AY33" s="65"/>
    </row>
    <row r="34" spans="46:51">
      <c r="AT34" s="11" t="str">
        <f t="shared" si="5"/>
        <v/>
      </c>
      <c r="AY34" s="65"/>
    </row>
    <row r="35" spans="46:51">
      <c r="AT35" s="11" t="str">
        <f t="shared" si="5"/>
        <v/>
      </c>
      <c r="AY35" s="65"/>
    </row>
    <row r="36" spans="46:51">
      <c r="AT36" s="11" t="str">
        <f t="shared" si="5"/>
        <v/>
      </c>
      <c r="AY36" s="65"/>
    </row>
    <row r="37" spans="46:51">
      <c r="AT37" s="11" t="str">
        <f t="shared" si="5"/>
        <v/>
      </c>
      <c r="AY37" s="65"/>
    </row>
    <row r="38" spans="46:51">
      <c r="AT38" s="11" t="str">
        <f t="shared" si="5"/>
        <v/>
      </c>
      <c r="AY38" s="65"/>
    </row>
    <row r="39" spans="46:51">
      <c r="AT39" s="11" t="str">
        <f t="shared" si="5"/>
        <v/>
      </c>
      <c r="AY39" s="65"/>
    </row>
    <row r="40" spans="46:51">
      <c r="AT40" s="11" t="str">
        <f t="shared" si="5"/>
        <v/>
      </c>
      <c r="AY40" s="65"/>
    </row>
    <row r="41" spans="46:51">
      <c r="AT41" s="11" t="str">
        <f t="shared" si="5"/>
        <v/>
      </c>
      <c r="AY41" s="65"/>
    </row>
    <row r="42" spans="46:51">
      <c r="AT42" s="11" t="str">
        <f t="shared" si="5"/>
        <v/>
      </c>
      <c r="AY42" s="65"/>
    </row>
    <row r="43" spans="46:51">
      <c r="AT43" s="11" t="str">
        <f t="shared" si="5"/>
        <v/>
      </c>
      <c r="AY43" s="65"/>
    </row>
    <row r="44" spans="46:51">
      <c r="AT44" s="11" t="str">
        <f t="shared" si="5"/>
        <v/>
      </c>
      <c r="AY44" s="65"/>
    </row>
    <row r="45" spans="46:51">
      <c r="AT45" s="11" t="str">
        <f t="shared" si="5"/>
        <v/>
      </c>
      <c r="AY45" s="65"/>
    </row>
    <row r="46" spans="46:51">
      <c r="AT46" s="11" t="str">
        <f t="shared" si="5"/>
        <v/>
      </c>
      <c r="AY46" s="65"/>
    </row>
    <row r="47" spans="46:51">
      <c r="AT47" s="11" t="str">
        <f t="shared" si="5"/>
        <v/>
      </c>
      <c r="AY47" s="65"/>
    </row>
    <row r="48" spans="46:51">
      <c r="AT48" s="11" t="str">
        <f t="shared" si="5"/>
        <v/>
      </c>
      <c r="AY48" s="65"/>
    </row>
    <row r="49" spans="46:51">
      <c r="AT49" s="11" t="str">
        <f t="shared" si="5"/>
        <v/>
      </c>
      <c r="AY49" s="65"/>
    </row>
    <row r="50" spans="46:51">
      <c r="AT50" s="11" t="str">
        <f t="shared" si="5"/>
        <v/>
      </c>
      <c r="AY50" s="65"/>
    </row>
    <row r="51" spans="46:51">
      <c r="AT51" s="11" t="str">
        <f t="shared" si="5"/>
        <v/>
      </c>
      <c r="AY51" s="65"/>
    </row>
    <row r="52" spans="46:51">
      <c r="AT52" s="11" t="str">
        <f t="shared" si="5"/>
        <v/>
      </c>
      <c r="AY52" s="65"/>
    </row>
    <row r="53" spans="46:51">
      <c r="AY53" s="65"/>
    </row>
    <row r="54" spans="46:51">
      <c r="AY54" s="65"/>
    </row>
    <row r="55" spans="46:51">
      <c r="AY55" s="65"/>
    </row>
    <row r="56" spans="46:51">
      <c r="AY56" s="65"/>
    </row>
    <row r="57" spans="46:51">
      <c r="AY57" s="65"/>
    </row>
    <row r="58" spans="46:51">
      <c r="AY58" s="65"/>
    </row>
    <row r="59" spans="46:51">
      <c r="AY59" s="65"/>
    </row>
    <row r="60" spans="46:51">
      <c r="AY60" s="65"/>
    </row>
    <row r="61" spans="46:51">
      <c r="AY61" s="65"/>
    </row>
    <row r="62" spans="46:51">
      <c r="AY62" s="65"/>
    </row>
    <row r="63" spans="46:51">
      <c r="AY63" s="65"/>
    </row>
    <row r="64" spans="46:51">
      <c r="AY64" s="65"/>
    </row>
    <row r="65" spans="51:51">
      <c r="AY65" s="65"/>
    </row>
    <row r="66" spans="51:51">
      <c r="AY66" s="65"/>
    </row>
    <row r="67" spans="51:51">
      <c r="AY67" s="65"/>
    </row>
    <row r="68" spans="51:51">
      <c r="AY68" s="65"/>
    </row>
    <row r="69" spans="51:51">
      <c r="AY69" s="65"/>
    </row>
    <row r="70" spans="51:51">
      <c r="AY70" s="65"/>
    </row>
    <row r="71" spans="51:51">
      <c r="AY71" s="65"/>
    </row>
    <row r="72" spans="51:51">
      <c r="AY72" s="65"/>
    </row>
    <row r="73" spans="51:51">
      <c r="AY73" s="65"/>
    </row>
    <row r="74" spans="51:51">
      <c r="AY74" s="65"/>
    </row>
    <row r="75" spans="51:51">
      <c r="AY75" s="65"/>
    </row>
    <row r="76" spans="51:51">
      <c r="AY76" s="65"/>
    </row>
    <row r="77" spans="51:51">
      <c r="AY77" s="65"/>
    </row>
    <row r="78" spans="51:51">
      <c r="AY78" s="65"/>
    </row>
    <row r="79" spans="51:51">
      <c r="AY79" s="65"/>
    </row>
    <row r="80" spans="51:51">
      <c r="AY80" s="65"/>
    </row>
    <row r="81" spans="51:51">
      <c r="AY81" s="65"/>
    </row>
    <row r="82" spans="51:51">
      <c r="AY82" s="65"/>
    </row>
    <row r="83" spans="51:51">
      <c r="AY83" s="65"/>
    </row>
    <row r="84" spans="51:51">
      <c r="AY84" s="65"/>
    </row>
  </sheetData>
  <sheetProtection formatCells="0" formatRows="0" selectLockedCells="1"/>
  <mergeCells count="39">
    <mergeCell ref="C27:AK27"/>
    <mergeCell ref="B28:AJ28"/>
    <mergeCell ref="C29:AK29"/>
    <mergeCell ref="B30:AK30"/>
    <mergeCell ref="C21:AK21"/>
    <mergeCell ref="C22:AK22"/>
    <mergeCell ref="C23:AK23"/>
    <mergeCell ref="C24:AK24"/>
    <mergeCell ref="B25:AJ25"/>
    <mergeCell ref="C26:AK26"/>
    <mergeCell ref="C20:AK20"/>
    <mergeCell ref="C9:AK9"/>
    <mergeCell ref="C10:AK10"/>
    <mergeCell ref="B11:AJ11"/>
    <mergeCell ref="C12:AK12"/>
    <mergeCell ref="C13:AK13"/>
    <mergeCell ref="B14:AJ14"/>
    <mergeCell ref="C15:AK15"/>
    <mergeCell ref="C16:AK16"/>
    <mergeCell ref="B17:AJ17"/>
    <mergeCell ref="C18:AK18"/>
    <mergeCell ref="C19:AK19"/>
    <mergeCell ref="C8:AK8"/>
    <mergeCell ref="C4:AK4"/>
    <mergeCell ref="BC4:CK4"/>
    <mergeCell ref="BB5:CK5"/>
    <mergeCell ref="BB6:BE6"/>
    <mergeCell ref="BF6:BG6"/>
    <mergeCell ref="BB7:BG7"/>
    <mergeCell ref="BH7:BK7"/>
    <mergeCell ref="C5:AK5"/>
    <mergeCell ref="C6:AK6"/>
    <mergeCell ref="C7:AK7"/>
    <mergeCell ref="B1:AK1"/>
    <mergeCell ref="BB1:CK1"/>
    <mergeCell ref="B2:AK2"/>
    <mergeCell ref="BB2:CK2"/>
    <mergeCell ref="B3:AJ3"/>
    <mergeCell ref="BB3:CJ3"/>
  </mergeCells>
  <phoneticPr fontId="1" type="noConversion"/>
  <conditionalFormatting sqref="B3">
    <cfRule type="expression" dxfId="1481" priority="73">
      <formula>$AK3</formula>
    </cfRule>
  </conditionalFormatting>
  <conditionalFormatting sqref="B11">
    <cfRule type="expression" dxfId="1480" priority="71">
      <formula>$AK11</formula>
    </cfRule>
  </conditionalFormatting>
  <conditionalFormatting sqref="B14">
    <cfRule type="expression" dxfId="1479" priority="69">
      <formula>$AK14</formula>
    </cfRule>
  </conditionalFormatting>
  <conditionalFormatting sqref="B17">
    <cfRule type="expression" dxfId="1478" priority="67">
      <formula>$AK17</formula>
    </cfRule>
  </conditionalFormatting>
  <conditionalFormatting sqref="B25">
    <cfRule type="expression" dxfId="1477" priority="65">
      <formula>$AK25</formula>
    </cfRule>
  </conditionalFormatting>
  <conditionalFormatting sqref="B28">
    <cfRule type="expression" dxfId="1476" priority="63">
      <formula>$AK28</formula>
    </cfRule>
  </conditionalFormatting>
  <conditionalFormatting sqref="B30">
    <cfRule type="expression" dxfId="1475" priority="26">
      <formula>OR($AL30=3)</formula>
    </cfRule>
    <cfRule type="expression" dxfId="1474" priority="25">
      <formula>OR($AL30=2,$AL30=3,$AL30=1)</formula>
    </cfRule>
  </conditionalFormatting>
  <conditionalFormatting sqref="B3:AS29 B1:AX2 AU3:AX3 AU4:AY52 AL30:AS30 B31:AS52 B53:AY100">
    <cfRule type="expression" dxfId="1473" priority="54">
      <formula>OR($AL1=2,$AL1=3,$AL1=1)</formula>
    </cfRule>
  </conditionalFormatting>
  <conditionalFormatting sqref="B1:AX2 AU3:AX3 B3:AS29 AU4:AY52 AL30:AS30 B31:AS52 B53:AY100">
    <cfRule type="expression" dxfId="1472" priority="55">
      <formula>OR($AL1=3)</formula>
    </cfRule>
  </conditionalFormatting>
  <conditionalFormatting sqref="C4:C10">
    <cfRule type="expression" dxfId="1471" priority="81" stopIfTrue="1">
      <formula>BB4=TRUE</formula>
    </cfRule>
  </conditionalFormatting>
  <conditionalFormatting sqref="C12:C13">
    <cfRule type="expression" dxfId="1470" priority="326" stopIfTrue="1">
      <formula>BB12=TRUE</formula>
    </cfRule>
  </conditionalFormatting>
  <conditionalFormatting sqref="C15:C16">
    <cfRule type="expression" dxfId="1469" priority="396" stopIfTrue="1">
      <formula>BB15=TRUE</formula>
    </cfRule>
  </conditionalFormatting>
  <conditionalFormatting sqref="C18:C24">
    <cfRule type="expression" dxfId="1468" priority="466" stopIfTrue="1">
      <formula>BB18=TRUE</formula>
    </cfRule>
  </conditionalFormatting>
  <conditionalFormatting sqref="C26:C27">
    <cfRule type="expression" dxfId="1467" priority="711" stopIfTrue="1">
      <formula>BB26=TRUE</formula>
    </cfRule>
  </conditionalFormatting>
  <conditionalFormatting sqref="C29">
    <cfRule type="expression" dxfId="1466" priority="79">
      <formula>AND(BB29, ISBLANK(C29))</formula>
    </cfRule>
    <cfRule type="expression" dxfId="1465" priority="80">
      <formula>AND(BB29, NOT(ISBLANK(C29)))</formula>
    </cfRule>
  </conditionalFormatting>
  <conditionalFormatting sqref="D4:D10">
    <cfRule type="expression" dxfId="1464" priority="82" stopIfTrue="1">
      <formula>CK4=TRUE</formula>
    </cfRule>
  </conditionalFormatting>
  <conditionalFormatting sqref="D12:D13">
    <cfRule type="expression" dxfId="1463" priority="327" stopIfTrue="1">
      <formula>CK12=TRUE</formula>
    </cfRule>
  </conditionalFormatting>
  <conditionalFormatting sqref="D15:D16">
    <cfRule type="expression" dxfId="1462" priority="397" stopIfTrue="1">
      <formula>CK15=TRUE</formula>
    </cfRule>
  </conditionalFormatting>
  <conditionalFormatting sqref="D18:D24">
    <cfRule type="expression" dxfId="1461" priority="467" stopIfTrue="1">
      <formula>CK18=TRUE</formula>
    </cfRule>
  </conditionalFormatting>
  <conditionalFormatting sqref="D26:D27">
    <cfRule type="expression" dxfId="1460" priority="712" stopIfTrue="1">
      <formula>CK26=TRUE</formula>
    </cfRule>
  </conditionalFormatting>
  <conditionalFormatting sqref="E4:E10">
    <cfRule type="expression" dxfId="1459" priority="83" stopIfTrue="1">
      <formula>CK4=TRUE</formula>
    </cfRule>
  </conditionalFormatting>
  <conditionalFormatting sqref="E12:E13">
    <cfRule type="expression" dxfId="1458" priority="328" stopIfTrue="1">
      <formula>CK12=TRUE</formula>
    </cfRule>
  </conditionalFormatting>
  <conditionalFormatting sqref="E15:E16">
    <cfRule type="expression" dxfId="1457" priority="398" stopIfTrue="1">
      <formula>CK15=TRUE</formula>
    </cfRule>
  </conditionalFormatting>
  <conditionalFormatting sqref="E18:E24">
    <cfRule type="expression" dxfId="1456" priority="468" stopIfTrue="1">
      <formula>CK18=TRUE</formula>
    </cfRule>
  </conditionalFormatting>
  <conditionalFormatting sqref="E26:E27">
    <cfRule type="expression" dxfId="1455" priority="713" stopIfTrue="1">
      <formula>CK26=TRUE</formula>
    </cfRule>
  </conditionalFormatting>
  <conditionalFormatting sqref="F4:F10">
    <cfRule type="expression" dxfId="1454" priority="84" stopIfTrue="1">
      <formula>CK4=TRUE</formula>
    </cfRule>
  </conditionalFormatting>
  <conditionalFormatting sqref="F12:F13">
    <cfRule type="expression" dxfId="1453" priority="329" stopIfTrue="1">
      <formula>CK12=TRUE</formula>
    </cfRule>
  </conditionalFormatting>
  <conditionalFormatting sqref="F15:F16">
    <cfRule type="expression" dxfId="1452" priority="399" stopIfTrue="1">
      <formula>CK15=TRUE</formula>
    </cfRule>
  </conditionalFormatting>
  <conditionalFormatting sqref="F18:F24">
    <cfRule type="expression" dxfId="1451" priority="469" stopIfTrue="1">
      <formula>CK18=TRUE</formula>
    </cfRule>
  </conditionalFormatting>
  <conditionalFormatting sqref="F26:F27">
    <cfRule type="expression" dxfId="1450" priority="714" stopIfTrue="1">
      <formula>CK26=TRUE</formula>
    </cfRule>
  </conditionalFormatting>
  <conditionalFormatting sqref="G4:G10">
    <cfRule type="expression" dxfId="1449" priority="85" stopIfTrue="1">
      <formula>CK4=TRUE</formula>
    </cfRule>
  </conditionalFormatting>
  <conditionalFormatting sqref="G12:G13">
    <cfRule type="expression" dxfId="1448" priority="330" stopIfTrue="1">
      <formula>CK12=TRUE</formula>
    </cfRule>
  </conditionalFormatting>
  <conditionalFormatting sqref="G15:G16">
    <cfRule type="expression" dxfId="1447" priority="400" stopIfTrue="1">
      <formula>CK15=TRUE</formula>
    </cfRule>
  </conditionalFormatting>
  <conditionalFormatting sqref="G18:G24">
    <cfRule type="expression" dxfId="1446" priority="470" stopIfTrue="1">
      <formula>CK18=TRUE</formula>
    </cfRule>
  </conditionalFormatting>
  <conditionalFormatting sqref="G26:G27">
    <cfRule type="expression" dxfId="1445" priority="715" stopIfTrue="1">
      <formula>CK26=TRUE</formula>
    </cfRule>
  </conditionalFormatting>
  <conditionalFormatting sqref="H4:H10">
    <cfRule type="expression" dxfId="1444" priority="86" stopIfTrue="1">
      <formula>CK4=TRUE</formula>
    </cfRule>
  </conditionalFormatting>
  <conditionalFormatting sqref="H12:H13">
    <cfRule type="expression" dxfId="1443" priority="331" stopIfTrue="1">
      <formula>CK12=TRUE</formula>
    </cfRule>
  </conditionalFormatting>
  <conditionalFormatting sqref="H15:H16">
    <cfRule type="expression" dxfId="1442" priority="401" stopIfTrue="1">
      <formula>CK15=TRUE</formula>
    </cfRule>
  </conditionalFormatting>
  <conditionalFormatting sqref="H18:H24">
    <cfRule type="expression" dxfId="1441" priority="471" stopIfTrue="1">
      <formula>CK18=TRUE</formula>
    </cfRule>
  </conditionalFormatting>
  <conditionalFormatting sqref="H26:H27">
    <cfRule type="expression" dxfId="1440" priority="716" stopIfTrue="1">
      <formula>CK26=TRUE</formula>
    </cfRule>
  </conditionalFormatting>
  <conditionalFormatting sqref="I4:I10">
    <cfRule type="expression" dxfId="1439" priority="87" stopIfTrue="1">
      <formula>CK4=TRUE</formula>
    </cfRule>
  </conditionalFormatting>
  <conditionalFormatting sqref="I12:I13">
    <cfRule type="expression" dxfId="1438" priority="332" stopIfTrue="1">
      <formula>CK12=TRUE</formula>
    </cfRule>
  </conditionalFormatting>
  <conditionalFormatting sqref="I15:I16">
    <cfRule type="expression" dxfId="1437" priority="402" stopIfTrue="1">
      <formula>CK15=TRUE</formula>
    </cfRule>
  </conditionalFormatting>
  <conditionalFormatting sqref="I18:I24">
    <cfRule type="expression" dxfId="1436" priority="472" stopIfTrue="1">
      <formula>CK18=TRUE</formula>
    </cfRule>
  </conditionalFormatting>
  <conditionalFormatting sqref="I26:I27">
    <cfRule type="expression" dxfId="1435" priority="717" stopIfTrue="1">
      <formula>CK26=TRUE</formula>
    </cfRule>
  </conditionalFormatting>
  <conditionalFormatting sqref="J4:J10">
    <cfRule type="expression" dxfId="1434" priority="88" stopIfTrue="1">
      <formula>CK4=TRUE</formula>
    </cfRule>
  </conditionalFormatting>
  <conditionalFormatting sqref="J12:J13">
    <cfRule type="expression" dxfId="1433" priority="333" stopIfTrue="1">
      <formula>CK12=TRUE</formula>
    </cfRule>
  </conditionalFormatting>
  <conditionalFormatting sqref="J15:J16">
    <cfRule type="expression" dxfId="1432" priority="403" stopIfTrue="1">
      <formula>CK15=TRUE</formula>
    </cfRule>
  </conditionalFormatting>
  <conditionalFormatting sqref="J18:J24">
    <cfRule type="expression" dxfId="1431" priority="473" stopIfTrue="1">
      <formula>CK18=TRUE</formula>
    </cfRule>
  </conditionalFormatting>
  <conditionalFormatting sqref="J26:J27">
    <cfRule type="expression" dxfId="1430" priority="718" stopIfTrue="1">
      <formula>CK26=TRUE</formula>
    </cfRule>
  </conditionalFormatting>
  <conditionalFormatting sqref="K4:K10">
    <cfRule type="expression" dxfId="1429" priority="89" stopIfTrue="1">
      <formula>CK4=TRUE</formula>
    </cfRule>
  </conditionalFormatting>
  <conditionalFormatting sqref="K12:K13">
    <cfRule type="expression" dxfId="1428" priority="334" stopIfTrue="1">
      <formula>CK12=TRUE</formula>
    </cfRule>
  </conditionalFormatting>
  <conditionalFormatting sqref="K15:K16">
    <cfRule type="expression" dxfId="1427" priority="404" stopIfTrue="1">
      <formula>CK15=TRUE</formula>
    </cfRule>
  </conditionalFormatting>
  <conditionalFormatting sqref="K18:K24">
    <cfRule type="expression" dxfId="1426" priority="474" stopIfTrue="1">
      <formula>CK18=TRUE</formula>
    </cfRule>
  </conditionalFormatting>
  <conditionalFormatting sqref="K26:K27">
    <cfRule type="expression" dxfId="1425" priority="719" stopIfTrue="1">
      <formula>CK26=TRUE</formula>
    </cfRule>
  </conditionalFormatting>
  <conditionalFormatting sqref="L4:L10">
    <cfRule type="expression" dxfId="1424" priority="90" stopIfTrue="1">
      <formula>CK4=TRUE</formula>
    </cfRule>
  </conditionalFormatting>
  <conditionalFormatting sqref="L12:L13">
    <cfRule type="expression" dxfId="1423" priority="335" stopIfTrue="1">
      <formula>CK12=TRUE</formula>
    </cfRule>
  </conditionalFormatting>
  <conditionalFormatting sqref="L15:L16">
    <cfRule type="expression" dxfId="1422" priority="405" stopIfTrue="1">
      <formula>CK15=TRUE</formula>
    </cfRule>
  </conditionalFormatting>
  <conditionalFormatting sqref="L18:L24">
    <cfRule type="expression" dxfId="1421" priority="475" stopIfTrue="1">
      <formula>CK18=TRUE</formula>
    </cfRule>
  </conditionalFormatting>
  <conditionalFormatting sqref="L26:L27">
    <cfRule type="expression" dxfId="1420" priority="720" stopIfTrue="1">
      <formula>CK26=TRUE</formula>
    </cfRule>
  </conditionalFormatting>
  <conditionalFormatting sqref="M4:M10">
    <cfRule type="expression" dxfId="1419" priority="91" stopIfTrue="1">
      <formula>CK4=TRUE</formula>
    </cfRule>
  </conditionalFormatting>
  <conditionalFormatting sqref="M12:M13">
    <cfRule type="expression" dxfId="1418" priority="336" stopIfTrue="1">
      <formula>CK12=TRUE</formula>
    </cfRule>
  </conditionalFormatting>
  <conditionalFormatting sqref="M15:M16">
    <cfRule type="expression" dxfId="1417" priority="406" stopIfTrue="1">
      <formula>CK15=TRUE</formula>
    </cfRule>
  </conditionalFormatting>
  <conditionalFormatting sqref="M18:M24">
    <cfRule type="expression" dxfId="1416" priority="476" stopIfTrue="1">
      <formula>CK18=TRUE</formula>
    </cfRule>
  </conditionalFormatting>
  <conditionalFormatting sqref="M26:M27">
    <cfRule type="expression" dxfId="1415" priority="721" stopIfTrue="1">
      <formula>CK26=TRUE</formula>
    </cfRule>
  </conditionalFormatting>
  <conditionalFormatting sqref="N4:N10">
    <cfRule type="expression" dxfId="1414" priority="92" stopIfTrue="1">
      <formula>CK4=TRUE</formula>
    </cfRule>
  </conditionalFormatting>
  <conditionalFormatting sqref="N12:N13">
    <cfRule type="expression" dxfId="1413" priority="337" stopIfTrue="1">
      <formula>CK12=TRUE</formula>
    </cfRule>
  </conditionalFormatting>
  <conditionalFormatting sqref="N15:N16">
    <cfRule type="expression" dxfId="1412" priority="407" stopIfTrue="1">
      <formula>CK15=TRUE</formula>
    </cfRule>
  </conditionalFormatting>
  <conditionalFormatting sqref="N18:N24">
    <cfRule type="expression" dxfId="1411" priority="477" stopIfTrue="1">
      <formula>CK18=TRUE</formula>
    </cfRule>
  </conditionalFormatting>
  <conditionalFormatting sqref="N26:N27">
    <cfRule type="expression" dxfId="1410" priority="722" stopIfTrue="1">
      <formula>CK26=TRUE</formula>
    </cfRule>
  </conditionalFormatting>
  <conditionalFormatting sqref="O4:O10">
    <cfRule type="expression" dxfId="1409" priority="93" stopIfTrue="1">
      <formula>CK4=TRUE</formula>
    </cfRule>
  </conditionalFormatting>
  <conditionalFormatting sqref="O12:O13">
    <cfRule type="expression" dxfId="1408" priority="338" stopIfTrue="1">
      <formula>CK12=TRUE</formula>
    </cfRule>
  </conditionalFormatting>
  <conditionalFormatting sqref="O15:O16">
    <cfRule type="expression" dxfId="1407" priority="408" stopIfTrue="1">
      <formula>CK15=TRUE</formula>
    </cfRule>
  </conditionalFormatting>
  <conditionalFormatting sqref="O18:O24">
    <cfRule type="expression" dxfId="1406" priority="478" stopIfTrue="1">
      <formula>CK18=TRUE</formula>
    </cfRule>
  </conditionalFormatting>
  <conditionalFormatting sqref="O26:O27">
    <cfRule type="expression" dxfId="1405" priority="723" stopIfTrue="1">
      <formula>CK26=TRUE</formula>
    </cfRule>
  </conditionalFormatting>
  <conditionalFormatting sqref="P4:P10">
    <cfRule type="expression" dxfId="1404" priority="94" stopIfTrue="1">
      <formula>CK4=TRUE</formula>
    </cfRule>
  </conditionalFormatting>
  <conditionalFormatting sqref="P12:P13">
    <cfRule type="expression" dxfId="1403" priority="339" stopIfTrue="1">
      <formula>CK12=TRUE</formula>
    </cfRule>
  </conditionalFormatting>
  <conditionalFormatting sqref="P15:P16">
    <cfRule type="expression" dxfId="1402" priority="409" stopIfTrue="1">
      <formula>CK15=TRUE</formula>
    </cfRule>
  </conditionalFormatting>
  <conditionalFormatting sqref="P18:P24">
    <cfRule type="expression" dxfId="1401" priority="479" stopIfTrue="1">
      <formula>CK18=TRUE</formula>
    </cfRule>
  </conditionalFormatting>
  <conditionalFormatting sqref="P26:P27">
    <cfRule type="expression" dxfId="1400" priority="724" stopIfTrue="1">
      <formula>CK26=TRUE</formula>
    </cfRule>
  </conditionalFormatting>
  <conditionalFormatting sqref="Q4:Q10">
    <cfRule type="expression" dxfId="1399" priority="95" stopIfTrue="1">
      <formula>CK4=TRUE</formula>
    </cfRule>
  </conditionalFormatting>
  <conditionalFormatting sqref="Q12:Q13">
    <cfRule type="expression" dxfId="1398" priority="340" stopIfTrue="1">
      <formula>CK12=TRUE</formula>
    </cfRule>
  </conditionalFormatting>
  <conditionalFormatting sqref="Q15:Q16">
    <cfRule type="expression" dxfId="1397" priority="410" stopIfTrue="1">
      <formula>CK15=TRUE</formula>
    </cfRule>
  </conditionalFormatting>
  <conditionalFormatting sqref="Q18:Q24">
    <cfRule type="expression" dxfId="1396" priority="480" stopIfTrue="1">
      <formula>CK18=TRUE</formula>
    </cfRule>
  </conditionalFormatting>
  <conditionalFormatting sqref="Q26:Q27">
    <cfRule type="expression" dxfId="1395" priority="725" stopIfTrue="1">
      <formula>CK26=TRUE</formula>
    </cfRule>
  </conditionalFormatting>
  <conditionalFormatting sqref="R4:R10">
    <cfRule type="expression" dxfId="1394" priority="96" stopIfTrue="1">
      <formula>CK4=TRUE</formula>
    </cfRule>
  </conditionalFormatting>
  <conditionalFormatting sqref="R12:R13">
    <cfRule type="expression" dxfId="1393" priority="341" stopIfTrue="1">
      <formula>CK12=TRUE</formula>
    </cfRule>
  </conditionalFormatting>
  <conditionalFormatting sqref="R15:R16">
    <cfRule type="expression" dxfId="1392" priority="411" stopIfTrue="1">
      <formula>CK15=TRUE</formula>
    </cfRule>
  </conditionalFormatting>
  <conditionalFormatting sqref="R18:R24">
    <cfRule type="expression" dxfId="1391" priority="481" stopIfTrue="1">
      <formula>CK18=TRUE</formula>
    </cfRule>
  </conditionalFormatting>
  <conditionalFormatting sqref="R26:R27">
    <cfRule type="expression" dxfId="1390" priority="726" stopIfTrue="1">
      <formula>CK26=TRUE</formula>
    </cfRule>
  </conditionalFormatting>
  <conditionalFormatting sqref="S4:S10">
    <cfRule type="expression" dxfId="1389" priority="97" stopIfTrue="1">
      <formula>CK4=TRUE</formula>
    </cfRule>
  </conditionalFormatting>
  <conditionalFormatting sqref="S12:S13">
    <cfRule type="expression" dxfId="1388" priority="342" stopIfTrue="1">
      <formula>CK12=TRUE</formula>
    </cfRule>
  </conditionalFormatting>
  <conditionalFormatting sqref="S15:S16">
    <cfRule type="expression" dxfId="1387" priority="412" stopIfTrue="1">
      <formula>CK15=TRUE</formula>
    </cfRule>
  </conditionalFormatting>
  <conditionalFormatting sqref="S18:S24">
    <cfRule type="expression" dxfId="1386" priority="482" stopIfTrue="1">
      <formula>CK18=TRUE</formula>
    </cfRule>
  </conditionalFormatting>
  <conditionalFormatting sqref="S26:S27">
    <cfRule type="expression" dxfId="1385" priority="727" stopIfTrue="1">
      <formula>CK26=TRUE</formula>
    </cfRule>
  </conditionalFormatting>
  <conditionalFormatting sqref="T4:T10">
    <cfRule type="expression" dxfId="1384" priority="98" stopIfTrue="1">
      <formula>CK4=TRUE</formula>
    </cfRule>
  </conditionalFormatting>
  <conditionalFormatting sqref="T12:T13">
    <cfRule type="expression" dxfId="1383" priority="343" stopIfTrue="1">
      <formula>CK12=TRUE</formula>
    </cfRule>
  </conditionalFormatting>
  <conditionalFormatting sqref="T15:T16">
    <cfRule type="expression" dxfId="1382" priority="413" stopIfTrue="1">
      <formula>CK15=TRUE</formula>
    </cfRule>
  </conditionalFormatting>
  <conditionalFormatting sqref="T18:T24">
    <cfRule type="expression" dxfId="1381" priority="483" stopIfTrue="1">
      <formula>CK18=TRUE</formula>
    </cfRule>
  </conditionalFormatting>
  <conditionalFormatting sqref="T26:T27">
    <cfRule type="expression" dxfId="1380" priority="728" stopIfTrue="1">
      <formula>CK26=TRUE</formula>
    </cfRule>
  </conditionalFormatting>
  <conditionalFormatting sqref="U4:U10">
    <cfRule type="expression" dxfId="1379" priority="99" stopIfTrue="1">
      <formula>CK4=TRUE</formula>
    </cfRule>
  </conditionalFormatting>
  <conditionalFormatting sqref="U12:U13">
    <cfRule type="expression" dxfId="1378" priority="344" stopIfTrue="1">
      <formula>CK12=TRUE</formula>
    </cfRule>
  </conditionalFormatting>
  <conditionalFormatting sqref="U15:U16">
    <cfRule type="expression" dxfId="1377" priority="414" stopIfTrue="1">
      <formula>CK15=TRUE</formula>
    </cfRule>
  </conditionalFormatting>
  <conditionalFormatting sqref="U18:U24">
    <cfRule type="expression" dxfId="1376" priority="484" stopIfTrue="1">
      <formula>CK18=TRUE</formula>
    </cfRule>
  </conditionalFormatting>
  <conditionalFormatting sqref="U26:U27">
    <cfRule type="expression" dxfId="1375" priority="729" stopIfTrue="1">
      <formula>CK26=TRUE</formula>
    </cfRule>
  </conditionalFormatting>
  <conditionalFormatting sqref="V4:V10">
    <cfRule type="expression" dxfId="1374" priority="100" stopIfTrue="1">
      <formula>CK4=TRUE</formula>
    </cfRule>
  </conditionalFormatting>
  <conditionalFormatting sqref="V12:V13">
    <cfRule type="expression" dxfId="1373" priority="345" stopIfTrue="1">
      <formula>CK12=TRUE</formula>
    </cfRule>
  </conditionalFormatting>
  <conditionalFormatting sqref="V15:V16">
    <cfRule type="expression" dxfId="1372" priority="415" stopIfTrue="1">
      <formula>CK15=TRUE</formula>
    </cfRule>
  </conditionalFormatting>
  <conditionalFormatting sqref="V18:V24">
    <cfRule type="expression" dxfId="1371" priority="485" stopIfTrue="1">
      <formula>CK18=TRUE</formula>
    </cfRule>
  </conditionalFormatting>
  <conditionalFormatting sqref="V26:V27">
    <cfRule type="expression" dxfId="1370" priority="730" stopIfTrue="1">
      <formula>CK26=TRUE</formula>
    </cfRule>
  </conditionalFormatting>
  <conditionalFormatting sqref="W4:W10">
    <cfRule type="expression" dxfId="1369" priority="101" stopIfTrue="1">
      <formula>CK4=TRUE</formula>
    </cfRule>
  </conditionalFormatting>
  <conditionalFormatting sqref="W12:W13">
    <cfRule type="expression" dxfId="1368" priority="346" stopIfTrue="1">
      <formula>CK12=TRUE</formula>
    </cfRule>
  </conditionalFormatting>
  <conditionalFormatting sqref="W15:W16">
    <cfRule type="expression" dxfId="1367" priority="416" stopIfTrue="1">
      <formula>CK15=TRUE</formula>
    </cfRule>
  </conditionalFormatting>
  <conditionalFormatting sqref="W18:W24">
    <cfRule type="expression" dxfId="1366" priority="486" stopIfTrue="1">
      <formula>CK18=TRUE</formula>
    </cfRule>
  </conditionalFormatting>
  <conditionalFormatting sqref="W26:W27">
    <cfRule type="expression" dxfId="1365" priority="731" stopIfTrue="1">
      <formula>CK26=TRUE</formula>
    </cfRule>
  </conditionalFormatting>
  <conditionalFormatting sqref="X4:X10">
    <cfRule type="expression" dxfId="1364" priority="102" stopIfTrue="1">
      <formula>CK4=TRUE</formula>
    </cfRule>
  </conditionalFormatting>
  <conditionalFormatting sqref="X12:X13">
    <cfRule type="expression" dxfId="1363" priority="347" stopIfTrue="1">
      <formula>CK12=TRUE</formula>
    </cfRule>
  </conditionalFormatting>
  <conditionalFormatting sqref="X15:X16">
    <cfRule type="expression" dxfId="1362" priority="417" stopIfTrue="1">
      <formula>CK15=TRUE</formula>
    </cfRule>
  </conditionalFormatting>
  <conditionalFormatting sqref="X18:X24">
    <cfRule type="expression" dxfId="1361" priority="487" stopIfTrue="1">
      <formula>CK18=TRUE</formula>
    </cfRule>
  </conditionalFormatting>
  <conditionalFormatting sqref="X26:X27">
    <cfRule type="expression" dxfId="1360" priority="732" stopIfTrue="1">
      <formula>CK26=TRUE</formula>
    </cfRule>
  </conditionalFormatting>
  <conditionalFormatting sqref="Y4:Y10">
    <cfRule type="expression" dxfId="1359" priority="103" stopIfTrue="1">
      <formula>CK4=TRUE</formula>
    </cfRule>
  </conditionalFormatting>
  <conditionalFormatting sqref="Y12:Y13">
    <cfRule type="expression" dxfId="1358" priority="348" stopIfTrue="1">
      <formula>CK12=TRUE</formula>
    </cfRule>
  </conditionalFormatting>
  <conditionalFormatting sqref="Y15:Y16">
    <cfRule type="expression" dxfId="1357" priority="418" stopIfTrue="1">
      <formula>CK15=TRUE</formula>
    </cfRule>
  </conditionalFormatting>
  <conditionalFormatting sqref="Y18:Y24">
    <cfRule type="expression" dxfId="1356" priority="488" stopIfTrue="1">
      <formula>CK18=TRUE</formula>
    </cfRule>
  </conditionalFormatting>
  <conditionalFormatting sqref="Y26:Y27">
    <cfRule type="expression" dxfId="1355" priority="733" stopIfTrue="1">
      <formula>CK26=TRUE</formula>
    </cfRule>
  </conditionalFormatting>
  <conditionalFormatting sqref="Z4:Z10">
    <cfRule type="expression" dxfId="1354" priority="104" stopIfTrue="1">
      <formula>CK4=TRUE</formula>
    </cfRule>
  </conditionalFormatting>
  <conditionalFormatting sqref="Z12:Z13">
    <cfRule type="expression" dxfId="1353" priority="349" stopIfTrue="1">
      <formula>CK12=TRUE</formula>
    </cfRule>
  </conditionalFormatting>
  <conditionalFormatting sqref="Z15:Z16">
    <cfRule type="expression" dxfId="1352" priority="419" stopIfTrue="1">
      <formula>CK15=TRUE</formula>
    </cfRule>
  </conditionalFormatting>
  <conditionalFormatting sqref="Z18:Z24">
    <cfRule type="expression" dxfId="1351" priority="489" stopIfTrue="1">
      <formula>CK18=TRUE</formula>
    </cfRule>
  </conditionalFormatting>
  <conditionalFormatting sqref="Z26:Z27">
    <cfRule type="expression" dxfId="1350" priority="734" stopIfTrue="1">
      <formula>CK26=TRUE</formula>
    </cfRule>
  </conditionalFormatting>
  <conditionalFormatting sqref="AA4:AA10">
    <cfRule type="expression" dxfId="1349" priority="105" stopIfTrue="1">
      <formula>CK4=TRUE</formula>
    </cfRule>
  </conditionalFormatting>
  <conditionalFormatting sqref="AA12:AA13">
    <cfRule type="expression" dxfId="1348" priority="350" stopIfTrue="1">
      <formula>CK12=TRUE</formula>
    </cfRule>
  </conditionalFormatting>
  <conditionalFormatting sqref="AA15:AA16">
    <cfRule type="expression" dxfId="1347" priority="420" stopIfTrue="1">
      <formula>CK15=TRUE</formula>
    </cfRule>
  </conditionalFormatting>
  <conditionalFormatting sqref="AA18:AA24">
    <cfRule type="expression" dxfId="1346" priority="490" stopIfTrue="1">
      <formula>CK18=TRUE</formula>
    </cfRule>
  </conditionalFormatting>
  <conditionalFormatting sqref="AA26:AA27">
    <cfRule type="expression" dxfId="1345" priority="735" stopIfTrue="1">
      <formula>CK26=TRUE</formula>
    </cfRule>
  </conditionalFormatting>
  <conditionalFormatting sqref="AB4:AB10">
    <cfRule type="expression" dxfId="1344" priority="106" stopIfTrue="1">
      <formula>CK4=TRUE</formula>
    </cfRule>
  </conditionalFormatting>
  <conditionalFormatting sqref="AB12:AB13">
    <cfRule type="expression" dxfId="1343" priority="351" stopIfTrue="1">
      <formula>CK12=TRUE</formula>
    </cfRule>
  </conditionalFormatting>
  <conditionalFormatting sqref="AB15:AB16">
    <cfRule type="expression" dxfId="1342" priority="421" stopIfTrue="1">
      <formula>CK15=TRUE</formula>
    </cfRule>
  </conditionalFormatting>
  <conditionalFormatting sqref="AB18:AB24">
    <cfRule type="expression" dxfId="1341" priority="491" stopIfTrue="1">
      <formula>CK18=TRUE</formula>
    </cfRule>
  </conditionalFormatting>
  <conditionalFormatting sqref="AB26:AB27">
    <cfRule type="expression" dxfId="1340" priority="736" stopIfTrue="1">
      <formula>CK26=TRUE</formula>
    </cfRule>
  </conditionalFormatting>
  <conditionalFormatting sqref="AC4:AC10">
    <cfRule type="expression" dxfId="1339" priority="107" stopIfTrue="1">
      <formula>CK4=TRUE</formula>
    </cfRule>
  </conditionalFormatting>
  <conditionalFormatting sqref="AC12:AC13">
    <cfRule type="expression" dxfId="1338" priority="352" stopIfTrue="1">
      <formula>CK12=TRUE</formula>
    </cfRule>
  </conditionalFormatting>
  <conditionalFormatting sqref="AC15:AC16">
    <cfRule type="expression" dxfId="1337" priority="422" stopIfTrue="1">
      <formula>CK15=TRUE</formula>
    </cfRule>
  </conditionalFormatting>
  <conditionalFormatting sqref="AC18:AC24">
    <cfRule type="expression" dxfId="1336" priority="492" stopIfTrue="1">
      <formula>CK18=TRUE</formula>
    </cfRule>
  </conditionalFormatting>
  <conditionalFormatting sqref="AC26:AC27">
    <cfRule type="expression" dxfId="1335" priority="737" stopIfTrue="1">
      <formula>CK26=TRUE</formula>
    </cfRule>
  </conditionalFormatting>
  <conditionalFormatting sqref="AD4:AD10">
    <cfRule type="expression" dxfId="1334" priority="108" stopIfTrue="1">
      <formula>CK4=TRUE</formula>
    </cfRule>
  </conditionalFormatting>
  <conditionalFormatting sqref="AD12:AD13">
    <cfRule type="expression" dxfId="1333" priority="353" stopIfTrue="1">
      <formula>CK12=TRUE</formula>
    </cfRule>
  </conditionalFormatting>
  <conditionalFormatting sqref="AD15:AD16">
    <cfRule type="expression" dxfId="1332" priority="423" stopIfTrue="1">
      <formula>CK15=TRUE</formula>
    </cfRule>
  </conditionalFormatting>
  <conditionalFormatting sqref="AD18:AD24">
    <cfRule type="expression" dxfId="1331" priority="493" stopIfTrue="1">
      <formula>CK18=TRUE</formula>
    </cfRule>
  </conditionalFormatting>
  <conditionalFormatting sqref="AD26:AD27">
    <cfRule type="expression" dxfId="1330" priority="738" stopIfTrue="1">
      <formula>CK26=TRUE</formula>
    </cfRule>
  </conditionalFormatting>
  <conditionalFormatting sqref="AE4:AE10">
    <cfRule type="expression" dxfId="1329" priority="109" stopIfTrue="1">
      <formula>CK4=TRUE</formula>
    </cfRule>
  </conditionalFormatting>
  <conditionalFormatting sqref="AE12:AE13">
    <cfRule type="expression" dxfId="1328" priority="354" stopIfTrue="1">
      <formula>CK12=TRUE</formula>
    </cfRule>
  </conditionalFormatting>
  <conditionalFormatting sqref="AE15:AE16">
    <cfRule type="expression" dxfId="1327" priority="424" stopIfTrue="1">
      <formula>CK15=TRUE</formula>
    </cfRule>
  </conditionalFormatting>
  <conditionalFormatting sqref="AE18:AE24">
    <cfRule type="expression" dxfId="1326" priority="494" stopIfTrue="1">
      <formula>CK18=TRUE</formula>
    </cfRule>
  </conditionalFormatting>
  <conditionalFormatting sqref="AE26:AE27">
    <cfRule type="expression" dxfId="1325" priority="739" stopIfTrue="1">
      <formula>CK26=TRUE</formula>
    </cfRule>
  </conditionalFormatting>
  <conditionalFormatting sqref="AF4:AF10">
    <cfRule type="expression" dxfId="1324" priority="110" stopIfTrue="1">
      <formula>CK4=TRUE</formula>
    </cfRule>
  </conditionalFormatting>
  <conditionalFormatting sqref="AF12:AF13">
    <cfRule type="expression" dxfId="1323" priority="355" stopIfTrue="1">
      <formula>CK12=TRUE</formula>
    </cfRule>
  </conditionalFormatting>
  <conditionalFormatting sqref="AF15:AF16">
    <cfRule type="expression" dxfId="1322" priority="425" stopIfTrue="1">
      <formula>CK15=TRUE</formula>
    </cfRule>
  </conditionalFormatting>
  <conditionalFormatting sqref="AF18:AF24">
    <cfRule type="expression" dxfId="1321" priority="495" stopIfTrue="1">
      <formula>CK18=TRUE</formula>
    </cfRule>
  </conditionalFormatting>
  <conditionalFormatting sqref="AF26:AF27">
    <cfRule type="expression" dxfId="1320" priority="740" stopIfTrue="1">
      <formula>CK26=TRUE</formula>
    </cfRule>
  </conditionalFormatting>
  <conditionalFormatting sqref="AG4:AG10">
    <cfRule type="expression" dxfId="1319" priority="111" stopIfTrue="1">
      <formula>CK4=TRUE</formula>
    </cfRule>
  </conditionalFormatting>
  <conditionalFormatting sqref="AG12:AG13">
    <cfRule type="expression" dxfId="1318" priority="356" stopIfTrue="1">
      <formula>CK12=TRUE</formula>
    </cfRule>
  </conditionalFormatting>
  <conditionalFormatting sqref="AG15:AG16">
    <cfRule type="expression" dxfId="1317" priority="426" stopIfTrue="1">
      <formula>CK15=TRUE</formula>
    </cfRule>
  </conditionalFormatting>
  <conditionalFormatting sqref="AG18:AG24">
    <cfRule type="expression" dxfId="1316" priority="496" stopIfTrue="1">
      <formula>CK18=TRUE</formula>
    </cfRule>
  </conditionalFormatting>
  <conditionalFormatting sqref="AG26:AG27">
    <cfRule type="expression" dxfId="1315" priority="741" stopIfTrue="1">
      <formula>CK26=TRUE</formula>
    </cfRule>
  </conditionalFormatting>
  <conditionalFormatting sqref="AH4:AH10">
    <cfRule type="expression" dxfId="1314" priority="112" stopIfTrue="1">
      <formula>CK4=TRUE</formula>
    </cfRule>
  </conditionalFormatting>
  <conditionalFormatting sqref="AH12:AH13">
    <cfRule type="expression" dxfId="1313" priority="357" stopIfTrue="1">
      <formula>CK12=TRUE</formula>
    </cfRule>
  </conditionalFormatting>
  <conditionalFormatting sqref="AH15:AH16">
    <cfRule type="expression" dxfId="1312" priority="427" stopIfTrue="1">
      <formula>CK15=TRUE</formula>
    </cfRule>
  </conditionalFormatting>
  <conditionalFormatting sqref="AH18:AH24">
    <cfRule type="expression" dxfId="1311" priority="497" stopIfTrue="1">
      <formula>CK18=TRUE</formula>
    </cfRule>
  </conditionalFormatting>
  <conditionalFormatting sqref="AH26:AH27">
    <cfRule type="expression" dxfId="1310" priority="742" stopIfTrue="1">
      <formula>CK26=TRUE</formula>
    </cfRule>
  </conditionalFormatting>
  <conditionalFormatting sqref="AI4:AI10">
    <cfRule type="expression" dxfId="1309" priority="113" stopIfTrue="1">
      <formula>CK4=TRUE</formula>
    </cfRule>
  </conditionalFormatting>
  <conditionalFormatting sqref="AI12:AI13">
    <cfRule type="expression" dxfId="1308" priority="358" stopIfTrue="1">
      <formula>CK12=TRUE</formula>
    </cfRule>
  </conditionalFormatting>
  <conditionalFormatting sqref="AI15:AI16">
    <cfRule type="expression" dxfId="1307" priority="428" stopIfTrue="1">
      <formula>CK15=TRUE</formula>
    </cfRule>
  </conditionalFormatting>
  <conditionalFormatting sqref="AI18:AI24">
    <cfRule type="expression" dxfId="1306" priority="498" stopIfTrue="1">
      <formula>CK18=TRUE</formula>
    </cfRule>
  </conditionalFormatting>
  <conditionalFormatting sqref="AI26:AI27">
    <cfRule type="expression" dxfId="1305" priority="743" stopIfTrue="1">
      <formula>CK26=TRUE</formula>
    </cfRule>
  </conditionalFormatting>
  <conditionalFormatting sqref="AJ4:AJ10">
    <cfRule type="expression" dxfId="1304" priority="114" stopIfTrue="1">
      <formula>CK4=TRUE</formula>
    </cfRule>
  </conditionalFormatting>
  <conditionalFormatting sqref="AJ12:AJ13">
    <cfRule type="expression" dxfId="1303" priority="359" stopIfTrue="1">
      <formula>CK12=TRUE</formula>
    </cfRule>
  </conditionalFormatting>
  <conditionalFormatting sqref="AJ15:AJ16">
    <cfRule type="expression" dxfId="1302" priority="429" stopIfTrue="1">
      <formula>CK15=TRUE</formula>
    </cfRule>
  </conditionalFormatting>
  <conditionalFormatting sqref="AJ18:AJ24">
    <cfRule type="expression" dxfId="1301" priority="499" stopIfTrue="1">
      <formula>CK18=TRUE</formula>
    </cfRule>
  </conditionalFormatting>
  <conditionalFormatting sqref="AJ26:AJ27">
    <cfRule type="expression" dxfId="1300" priority="744" stopIfTrue="1">
      <formula>CK26=TRUE</formula>
    </cfRule>
  </conditionalFormatting>
  <conditionalFormatting sqref="AK3">
    <cfRule type="expression" dxfId="1299" priority="72">
      <formula>$AK3</formula>
    </cfRule>
  </conditionalFormatting>
  <conditionalFormatting sqref="AK4:AK10">
    <cfRule type="expression" dxfId="1298" priority="115" stopIfTrue="1">
      <formula>CK4=TRUE</formula>
    </cfRule>
  </conditionalFormatting>
  <conditionalFormatting sqref="AK12:AK13">
    <cfRule type="expression" dxfId="1297" priority="360" stopIfTrue="1">
      <formula>CK12=TRUE</formula>
    </cfRule>
  </conditionalFormatting>
  <conditionalFormatting sqref="AK15:AK16">
    <cfRule type="expression" dxfId="1296" priority="430" stopIfTrue="1">
      <formula>CK15=TRUE</formula>
    </cfRule>
  </conditionalFormatting>
  <conditionalFormatting sqref="AK18:AK24">
    <cfRule type="expression" dxfId="1295" priority="500" stopIfTrue="1">
      <formula>CK18=TRUE</formula>
    </cfRule>
  </conditionalFormatting>
  <conditionalFormatting sqref="AK26:AK27">
    <cfRule type="expression" dxfId="1294" priority="745" stopIfTrue="1">
      <formula>CK26=TRUE</formula>
    </cfRule>
  </conditionalFormatting>
  <conditionalFormatting sqref="AK11:AL11">
    <cfRule type="expression" dxfId="1293" priority="70">
      <formula>$AK11</formula>
    </cfRule>
  </conditionalFormatting>
  <conditionalFormatting sqref="AK14:AL14">
    <cfRule type="expression" dxfId="1292" priority="68">
      <formula>$AK14</formula>
    </cfRule>
  </conditionalFormatting>
  <conditionalFormatting sqref="AK17:AL17">
    <cfRule type="expression" dxfId="1291" priority="66">
      <formula>$AK17</formula>
    </cfRule>
  </conditionalFormatting>
  <conditionalFormatting sqref="AK25:AL25">
    <cfRule type="expression" dxfId="1290" priority="64">
      <formula>$AK25</formula>
    </cfRule>
  </conditionalFormatting>
  <conditionalFormatting sqref="AK28:AL28">
    <cfRule type="expression" dxfId="1289" priority="62">
      <formula>$AK28</formula>
    </cfRule>
  </conditionalFormatting>
  <conditionalFormatting sqref="AL3">
    <cfRule type="expression" dxfId="1288" priority="53">
      <formula>$AK3</formula>
    </cfRule>
  </conditionalFormatting>
  <conditionalFormatting sqref="AL1:AT2">
    <cfRule type="expression" dxfId="1287" priority="60">
      <formula>OR($AL1=2,$AL1=3,$AL1=1)</formula>
    </cfRule>
    <cfRule type="expression" dxfId="1286" priority="61">
      <formula>OR($AL1=3)</formula>
    </cfRule>
  </conditionalFormatting>
  <conditionalFormatting sqref="AL2:AT2">
    <cfRule type="expression" dxfId="1285" priority="59">
      <formula>OR($AL2=3)</formula>
    </cfRule>
    <cfRule type="expression" dxfId="1284" priority="58">
      <formula>OR($AL2=2,$AL2=3,$AL2=1)</formula>
    </cfRule>
  </conditionalFormatting>
  <conditionalFormatting sqref="AM11:AN11">
    <cfRule type="expression" dxfId="1283" priority="52">
      <formula>OR($AL11=3)</formula>
    </cfRule>
    <cfRule type="expression" dxfId="1282" priority="51">
      <formula>OR($AL11=2,$AL11=3,$AL11=1)</formula>
    </cfRule>
  </conditionalFormatting>
  <conditionalFormatting sqref="AM14:AN14">
    <cfRule type="expression" dxfId="1281" priority="50">
      <formula>OR($AL14=3)</formula>
    </cfRule>
    <cfRule type="expression" dxfId="1280" priority="49">
      <formula>OR($AL14=2,$AL14=3,$AL14=1)</formula>
    </cfRule>
  </conditionalFormatting>
  <conditionalFormatting sqref="AM17:AN17">
    <cfRule type="expression" dxfId="1279" priority="48">
      <formula>OR($AL17=3)</formula>
    </cfRule>
    <cfRule type="expression" dxfId="1278" priority="47">
      <formula>OR($AL17=2,$AL17=3,$AL17=1)</formula>
    </cfRule>
  </conditionalFormatting>
  <conditionalFormatting sqref="AM25:AN25">
    <cfRule type="expression" dxfId="1277" priority="45">
      <formula>OR($AL25=2,$AL25=3,$AL25=1)</formula>
    </cfRule>
    <cfRule type="expression" dxfId="1276" priority="46">
      <formula>OR($AL25=3)</formula>
    </cfRule>
  </conditionalFormatting>
  <conditionalFormatting sqref="AM28:AN28">
    <cfRule type="expression" dxfId="1275" priority="44">
      <formula>OR($AL28=3)</formula>
    </cfRule>
    <cfRule type="expression" dxfId="1274" priority="43">
      <formula>OR($AL28=2,$AL28=3,$AL28=1)</formula>
    </cfRule>
  </conditionalFormatting>
  <conditionalFormatting sqref="AM1:AS1">
    <cfRule type="expression" dxfId="1273" priority="57">
      <formula>OR($AL1=3)</formula>
    </cfRule>
    <cfRule type="expression" dxfId="1272" priority="56">
      <formula>OR($AL1=2,$AL1=3,$AL1=1)</formula>
    </cfRule>
  </conditionalFormatting>
  <conditionalFormatting sqref="AP11 AP14 AP17 AP25 AP28">
    <cfRule type="expression" dxfId="1271" priority="40">
      <formula>OR($AL11=3)</formula>
    </cfRule>
    <cfRule type="expression" dxfId="1270" priority="39">
      <formula>OR($AL11=2,$AL11=3,$AL11=1)</formula>
    </cfRule>
  </conditionalFormatting>
  <conditionalFormatting sqref="AQ4:AR29">
    <cfRule type="expression" dxfId="1269" priority="42">
      <formula>OR($AL4=3)</formula>
    </cfRule>
    <cfRule type="expression" dxfId="1268" priority="41">
      <formula>OR($AL4=2,$AL4=3,$AL4=1)</formula>
    </cfRule>
  </conditionalFormatting>
  <conditionalFormatting sqref="AT3:AT52">
    <cfRule type="expression" dxfId="1267" priority="10">
      <formula>OR($AL3=3)</formula>
    </cfRule>
    <cfRule type="expression" dxfId="1266" priority="9">
      <formula>OR($AL3=2,$AL3=3,$AL3=1)</formula>
    </cfRule>
    <cfRule type="expression" dxfId="1265" priority="8">
      <formula>OR($AL3=3)</formula>
    </cfRule>
    <cfRule type="expression" dxfId="1264" priority="7">
      <formula>OR($AL3=2,$AL3=3,$AL3=1)</formula>
    </cfRule>
    <cfRule type="expression" dxfId="1263" priority="6">
      <formula>OR($AL3=3)</formula>
    </cfRule>
    <cfRule type="expression" dxfId="1262" priority="5">
      <formula>OR($AL3=2,$AL3=3,$AL3=1)</formula>
    </cfRule>
  </conditionalFormatting>
  <conditionalFormatting sqref="AY1:AY3">
    <cfRule type="expression" dxfId="1261" priority="4">
      <formula>OR($AL1=3)</formula>
    </cfRule>
    <cfRule type="expression" dxfId="1260" priority="3">
      <formula>OR($AL1=2,$AL1=3,$AL1=1)</formula>
    </cfRule>
    <cfRule type="expression" dxfId="1259" priority="2">
      <formula>OR($AL1=3)</formula>
    </cfRule>
    <cfRule type="expression" dxfId="1258" priority="1">
      <formula>OR($AL1=2,$AL1=3,$AL1=1)</formula>
    </cfRule>
  </conditionalFormatting>
  <conditionalFormatting sqref="BB3">
    <cfRule type="expression" dxfId="1257" priority="811">
      <formula>$AK3</formula>
    </cfRule>
  </conditionalFormatting>
  <conditionalFormatting sqref="BC4">
    <cfRule type="expression" dxfId="1256" priority="812" stopIfTrue="1">
      <formula>AND($AR4=TRUE, ISNUMBER(SEARCH("*", $AT4)), $C$4="")</formula>
    </cfRule>
  </conditionalFormatting>
  <conditionalFormatting sqref="CK3">
    <cfRule type="expression" dxfId="1255" priority="810">
      <formula>$AK3</formula>
    </cfRule>
  </conditionalFormatting>
  <hyperlinks>
    <hyperlink ref="B30" location="'主頁 Main Page'!A1" display="回主頁 Back to Main Page" xr:uid="{D9A6918D-67EB-47C4-B361-CB4D5FD42EF9}"/>
    <hyperlink ref="B30:AK30" location="'主頁 Main Page'!D50" display="回主頁 Back to Main Page" xr:uid="{7DBBE356-CCC2-452A-841C-99AD0A8702C7}"/>
  </hyperlinks>
  <printOptions horizontalCentered="1"/>
  <pageMargins left="0.11811023622047245" right="0.11811023622047245" top="0.98425196850393704" bottom="0.78740157480314965" header="0" footer="0.51181102362204722"/>
  <pageSetup paperSize="9" scale="82" orientation="portrait" r:id="rId1"/>
  <headerFooter>
    <oddHeader>&amp;L&amp;G&amp;C&amp;"微軟正黑體,Bold"&amp;11台灣檢驗科技股份有限公司-健康產業服務
SGS Taiwan Ltd. - Health Industry Services
超微量工業安全實驗室委託試驗申請書- 一般商品
Ultra Trace and Industrial Safety Hygiene Laboratory Application Form -Commodity</oddHeader>
    <oddFooter>&amp;C&amp;"微軟正黑體"&amp;9Page &amp;P of &amp;N&amp;L&amp;"微軟正黑體"&amp;9超微量工業安全實驗室委託試驗申請書- 一般商品 Ultra Trace and Industrial Safety Hygiene Laboratory Application Form -Commodity
報告號碼Report No.:&amp;R&amp;"微軟正黑體"&amp;9版次Version：1.1    發行日期Issued Date：2026.03.02</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87049" r:id="rId5" name="Check Box 9">
              <controlPr defaultSize="0" autoFill="0" autoLine="0" autoPict="0">
                <anchor moveWithCells="1">
                  <from>
                    <xdr:col>1</xdr:col>
                    <xdr:colOff>0</xdr:colOff>
                    <xdr:row>3</xdr:row>
                    <xdr:rowOff>0</xdr:rowOff>
                  </from>
                  <to>
                    <xdr:col>2</xdr:col>
                    <xdr:colOff>28575</xdr:colOff>
                    <xdr:row>4</xdr:row>
                    <xdr:rowOff>9525</xdr:rowOff>
                  </to>
                </anchor>
              </controlPr>
            </control>
          </mc:Choice>
        </mc:AlternateContent>
        <mc:AlternateContent xmlns:mc="http://schemas.openxmlformats.org/markup-compatibility/2006">
          <mc:Choice Requires="x14">
            <control shapeId="87050" r:id="rId6" name="Check Box 10">
              <controlPr defaultSize="0" autoFill="0" autoLine="0" autoPict="0">
                <anchor moveWithCells="1">
                  <from>
                    <xdr:col>1</xdr:col>
                    <xdr:colOff>0</xdr:colOff>
                    <xdr:row>4</xdr:row>
                    <xdr:rowOff>0</xdr:rowOff>
                  </from>
                  <to>
                    <xdr:col>2</xdr:col>
                    <xdr:colOff>28575</xdr:colOff>
                    <xdr:row>5</xdr:row>
                    <xdr:rowOff>9525</xdr:rowOff>
                  </to>
                </anchor>
              </controlPr>
            </control>
          </mc:Choice>
        </mc:AlternateContent>
        <mc:AlternateContent xmlns:mc="http://schemas.openxmlformats.org/markup-compatibility/2006">
          <mc:Choice Requires="x14">
            <control shapeId="87051" r:id="rId7" name="Check Box 11">
              <controlPr defaultSize="0" autoFill="0" autoLine="0" autoPict="0">
                <anchor moveWithCells="1">
                  <from>
                    <xdr:col>1</xdr:col>
                    <xdr:colOff>0</xdr:colOff>
                    <xdr:row>5</xdr:row>
                    <xdr:rowOff>0</xdr:rowOff>
                  </from>
                  <to>
                    <xdr:col>2</xdr:col>
                    <xdr:colOff>28575</xdr:colOff>
                    <xdr:row>6</xdr:row>
                    <xdr:rowOff>9525</xdr:rowOff>
                  </to>
                </anchor>
              </controlPr>
            </control>
          </mc:Choice>
        </mc:AlternateContent>
        <mc:AlternateContent xmlns:mc="http://schemas.openxmlformats.org/markup-compatibility/2006">
          <mc:Choice Requires="x14">
            <control shapeId="87052" r:id="rId8" name="Check Box 12">
              <controlPr defaultSize="0" autoFill="0" autoLine="0" autoPict="0">
                <anchor moveWithCells="1">
                  <from>
                    <xdr:col>1</xdr:col>
                    <xdr:colOff>0</xdr:colOff>
                    <xdr:row>6</xdr:row>
                    <xdr:rowOff>0</xdr:rowOff>
                  </from>
                  <to>
                    <xdr:col>2</xdr:col>
                    <xdr:colOff>28575</xdr:colOff>
                    <xdr:row>7</xdr:row>
                    <xdr:rowOff>9525</xdr:rowOff>
                  </to>
                </anchor>
              </controlPr>
            </control>
          </mc:Choice>
        </mc:AlternateContent>
        <mc:AlternateContent xmlns:mc="http://schemas.openxmlformats.org/markup-compatibility/2006">
          <mc:Choice Requires="x14">
            <control shapeId="87053" r:id="rId9" name="Check Box 13">
              <controlPr defaultSize="0" autoFill="0" autoLine="0" autoPict="0">
                <anchor moveWithCells="1">
                  <from>
                    <xdr:col>1</xdr:col>
                    <xdr:colOff>0</xdr:colOff>
                    <xdr:row>7</xdr:row>
                    <xdr:rowOff>0</xdr:rowOff>
                  </from>
                  <to>
                    <xdr:col>2</xdr:col>
                    <xdr:colOff>28575</xdr:colOff>
                    <xdr:row>8</xdr:row>
                    <xdr:rowOff>9525</xdr:rowOff>
                  </to>
                </anchor>
              </controlPr>
            </control>
          </mc:Choice>
        </mc:AlternateContent>
        <mc:AlternateContent xmlns:mc="http://schemas.openxmlformats.org/markup-compatibility/2006">
          <mc:Choice Requires="x14">
            <control shapeId="87054" r:id="rId10" name="Check Box 14">
              <controlPr defaultSize="0" autoFill="0" autoLine="0" autoPict="0">
                <anchor moveWithCells="1">
                  <from>
                    <xdr:col>1</xdr:col>
                    <xdr:colOff>0</xdr:colOff>
                    <xdr:row>8</xdr:row>
                    <xdr:rowOff>0</xdr:rowOff>
                  </from>
                  <to>
                    <xdr:col>2</xdr:col>
                    <xdr:colOff>28575</xdr:colOff>
                    <xdr:row>9</xdr:row>
                    <xdr:rowOff>9525</xdr:rowOff>
                  </to>
                </anchor>
              </controlPr>
            </control>
          </mc:Choice>
        </mc:AlternateContent>
        <mc:AlternateContent xmlns:mc="http://schemas.openxmlformats.org/markup-compatibility/2006">
          <mc:Choice Requires="x14">
            <control shapeId="87055" r:id="rId11" name="Check Box 15">
              <controlPr defaultSize="0" autoFill="0" autoLine="0" autoPict="0">
                <anchor moveWithCells="1">
                  <from>
                    <xdr:col>1</xdr:col>
                    <xdr:colOff>0</xdr:colOff>
                    <xdr:row>9</xdr:row>
                    <xdr:rowOff>0</xdr:rowOff>
                  </from>
                  <to>
                    <xdr:col>2</xdr:col>
                    <xdr:colOff>28575</xdr:colOff>
                    <xdr:row>10</xdr:row>
                    <xdr:rowOff>9525</xdr:rowOff>
                  </to>
                </anchor>
              </controlPr>
            </control>
          </mc:Choice>
        </mc:AlternateContent>
        <mc:AlternateContent xmlns:mc="http://schemas.openxmlformats.org/markup-compatibility/2006">
          <mc:Choice Requires="x14">
            <control shapeId="87056" r:id="rId12" name="Check Box 16">
              <controlPr defaultSize="0" autoFill="0" autoLine="0" autoPict="0">
                <anchor moveWithCells="1">
                  <from>
                    <xdr:col>1</xdr:col>
                    <xdr:colOff>0</xdr:colOff>
                    <xdr:row>11</xdr:row>
                    <xdr:rowOff>0</xdr:rowOff>
                  </from>
                  <to>
                    <xdr:col>2</xdr:col>
                    <xdr:colOff>28575</xdr:colOff>
                    <xdr:row>12</xdr:row>
                    <xdr:rowOff>9525</xdr:rowOff>
                  </to>
                </anchor>
              </controlPr>
            </control>
          </mc:Choice>
        </mc:AlternateContent>
        <mc:AlternateContent xmlns:mc="http://schemas.openxmlformats.org/markup-compatibility/2006">
          <mc:Choice Requires="x14">
            <control shapeId="87057" r:id="rId13" name="Check Box 17">
              <controlPr defaultSize="0" autoFill="0" autoLine="0" autoPict="0">
                <anchor moveWithCells="1">
                  <from>
                    <xdr:col>1</xdr:col>
                    <xdr:colOff>0</xdr:colOff>
                    <xdr:row>12</xdr:row>
                    <xdr:rowOff>0</xdr:rowOff>
                  </from>
                  <to>
                    <xdr:col>2</xdr:col>
                    <xdr:colOff>28575</xdr:colOff>
                    <xdr:row>13</xdr:row>
                    <xdr:rowOff>9525</xdr:rowOff>
                  </to>
                </anchor>
              </controlPr>
            </control>
          </mc:Choice>
        </mc:AlternateContent>
        <mc:AlternateContent xmlns:mc="http://schemas.openxmlformats.org/markup-compatibility/2006">
          <mc:Choice Requires="x14">
            <control shapeId="87058" r:id="rId14" name="Check Box 18">
              <controlPr defaultSize="0" autoFill="0" autoLine="0" autoPict="0">
                <anchor moveWithCells="1">
                  <from>
                    <xdr:col>1</xdr:col>
                    <xdr:colOff>0</xdr:colOff>
                    <xdr:row>14</xdr:row>
                    <xdr:rowOff>0</xdr:rowOff>
                  </from>
                  <to>
                    <xdr:col>2</xdr:col>
                    <xdr:colOff>28575</xdr:colOff>
                    <xdr:row>15</xdr:row>
                    <xdr:rowOff>9525</xdr:rowOff>
                  </to>
                </anchor>
              </controlPr>
            </control>
          </mc:Choice>
        </mc:AlternateContent>
        <mc:AlternateContent xmlns:mc="http://schemas.openxmlformats.org/markup-compatibility/2006">
          <mc:Choice Requires="x14">
            <control shapeId="87059" r:id="rId15" name="Check Box 19">
              <controlPr defaultSize="0" autoFill="0" autoLine="0" autoPict="0">
                <anchor moveWithCells="1">
                  <from>
                    <xdr:col>1</xdr:col>
                    <xdr:colOff>0</xdr:colOff>
                    <xdr:row>15</xdr:row>
                    <xdr:rowOff>0</xdr:rowOff>
                  </from>
                  <to>
                    <xdr:col>2</xdr:col>
                    <xdr:colOff>28575</xdr:colOff>
                    <xdr:row>16</xdr:row>
                    <xdr:rowOff>9525</xdr:rowOff>
                  </to>
                </anchor>
              </controlPr>
            </control>
          </mc:Choice>
        </mc:AlternateContent>
        <mc:AlternateContent xmlns:mc="http://schemas.openxmlformats.org/markup-compatibility/2006">
          <mc:Choice Requires="x14">
            <control shapeId="87060" r:id="rId16" name="Check Box 20">
              <controlPr defaultSize="0" autoFill="0" autoLine="0" autoPict="0">
                <anchor moveWithCells="1">
                  <from>
                    <xdr:col>1</xdr:col>
                    <xdr:colOff>0</xdr:colOff>
                    <xdr:row>17</xdr:row>
                    <xdr:rowOff>0</xdr:rowOff>
                  </from>
                  <to>
                    <xdr:col>2</xdr:col>
                    <xdr:colOff>28575</xdr:colOff>
                    <xdr:row>18</xdr:row>
                    <xdr:rowOff>9525</xdr:rowOff>
                  </to>
                </anchor>
              </controlPr>
            </control>
          </mc:Choice>
        </mc:AlternateContent>
        <mc:AlternateContent xmlns:mc="http://schemas.openxmlformats.org/markup-compatibility/2006">
          <mc:Choice Requires="x14">
            <control shapeId="87061" r:id="rId17" name="Check Box 21">
              <controlPr defaultSize="0" autoFill="0" autoLine="0" autoPict="0">
                <anchor moveWithCells="1">
                  <from>
                    <xdr:col>1</xdr:col>
                    <xdr:colOff>0</xdr:colOff>
                    <xdr:row>18</xdr:row>
                    <xdr:rowOff>0</xdr:rowOff>
                  </from>
                  <to>
                    <xdr:col>2</xdr:col>
                    <xdr:colOff>28575</xdr:colOff>
                    <xdr:row>19</xdr:row>
                    <xdr:rowOff>9525</xdr:rowOff>
                  </to>
                </anchor>
              </controlPr>
            </control>
          </mc:Choice>
        </mc:AlternateContent>
        <mc:AlternateContent xmlns:mc="http://schemas.openxmlformats.org/markup-compatibility/2006">
          <mc:Choice Requires="x14">
            <control shapeId="87062" r:id="rId18" name="Check Box 22">
              <controlPr defaultSize="0" autoFill="0" autoLine="0" autoPict="0">
                <anchor moveWithCells="1">
                  <from>
                    <xdr:col>1</xdr:col>
                    <xdr:colOff>0</xdr:colOff>
                    <xdr:row>19</xdr:row>
                    <xdr:rowOff>0</xdr:rowOff>
                  </from>
                  <to>
                    <xdr:col>2</xdr:col>
                    <xdr:colOff>28575</xdr:colOff>
                    <xdr:row>20</xdr:row>
                    <xdr:rowOff>9525</xdr:rowOff>
                  </to>
                </anchor>
              </controlPr>
            </control>
          </mc:Choice>
        </mc:AlternateContent>
        <mc:AlternateContent xmlns:mc="http://schemas.openxmlformats.org/markup-compatibility/2006">
          <mc:Choice Requires="x14">
            <control shapeId="87063" r:id="rId19" name="Check Box 23">
              <controlPr defaultSize="0" autoFill="0" autoLine="0" autoPict="0">
                <anchor moveWithCells="1">
                  <from>
                    <xdr:col>1</xdr:col>
                    <xdr:colOff>0</xdr:colOff>
                    <xdr:row>20</xdr:row>
                    <xdr:rowOff>0</xdr:rowOff>
                  </from>
                  <to>
                    <xdr:col>2</xdr:col>
                    <xdr:colOff>28575</xdr:colOff>
                    <xdr:row>21</xdr:row>
                    <xdr:rowOff>9525</xdr:rowOff>
                  </to>
                </anchor>
              </controlPr>
            </control>
          </mc:Choice>
        </mc:AlternateContent>
        <mc:AlternateContent xmlns:mc="http://schemas.openxmlformats.org/markup-compatibility/2006">
          <mc:Choice Requires="x14">
            <control shapeId="87064" r:id="rId20" name="Check Box 24">
              <controlPr defaultSize="0" autoFill="0" autoLine="0" autoPict="0">
                <anchor moveWithCells="1">
                  <from>
                    <xdr:col>1</xdr:col>
                    <xdr:colOff>0</xdr:colOff>
                    <xdr:row>21</xdr:row>
                    <xdr:rowOff>0</xdr:rowOff>
                  </from>
                  <to>
                    <xdr:col>2</xdr:col>
                    <xdr:colOff>28575</xdr:colOff>
                    <xdr:row>22</xdr:row>
                    <xdr:rowOff>9525</xdr:rowOff>
                  </to>
                </anchor>
              </controlPr>
            </control>
          </mc:Choice>
        </mc:AlternateContent>
        <mc:AlternateContent xmlns:mc="http://schemas.openxmlformats.org/markup-compatibility/2006">
          <mc:Choice Requires="x14">
            <control shapeId="87065" r:id="rId21" name="Check Box 25">
              <controlPr defaultSize="0" autoFill="0" autoLine="0" autoPict="0">
                <anchor moveWithCells="1">
                  <from>
                    <xdr:col>1</xdr:col>
                    <xdr:colOff>0</xdr:colOff>
                    <xdr:row>22</xdr:row>
                    <xdr:rowOff>0</xdr:rowOff>
                  </from>
                  <to>
                    <xdr:col>2</xdr:col>
                    <xdr:colOff>28575</xdr:colOff>
                    <xdr:row>23</xdr:row>
                    <xdr:rowOff>9525</xdr:rowOff>
                  </to>
                </anchor>
              </controlPr>
            </control>
          </mc:Choice>
        </mc:AlternateContent>
        <mc:AlternateContent xmlns:mc="http://schemas.openxmlformats.org/markup-compatibility/2006">
          <mc:Choice Requires="x14">
            <control shapeId="87066" r:id="rId22" name="Check Box 26">
              <controlPr defaultSize="0" autoFill="0" autoLine="0" autoPict="0">
                <anchor moveWithCells="1">
                  <from>
                    <xdr:col>1</xdr:col>
                    <xdr:colOff>0</xdr:colOff>
                    <xdr:row>23</xdr:row>
                    <xdr:rowOff>0</xdr:rowOff>
                  </from>
                  <to>
                    <xdr:col>2</xdr:col>
                    <xdr:colOff>28575</xdr:colOff>
                    <xdr:row>24</xdr:row>
                    <xdr:rowOff>9525</xdr:rowOff>
                  </to>
                </anchor>
              </controlPr>
            </control>
          </mc:Choice>
        </mc:AlternateContent>
        <mc:AlternateContent xmlns:mc="http://schemas.openxmlformats.org/markup-compatibility/2006">
          <mc:Choice Requires="x14">
            <control shapeId="87067" r:id="rId23" name="Check Box 27">
              <controlPr defaultSize="0" autoFill="0" autoLine="0" autoPict="0">
                <anchor moveWithCells="1">
                  <from>
                    <xdr:col>1</xdr:col>
                    <xdr:colOff>0</xdr:colOff>
                    <xdr:row>25</xdr:row>
                    <xdr:rowOff>0</xdr:rowOff>
                  </from>
                  <to>
                    <xdr:col>2</xdr:col>
                    <xdr:colOff>28575</xdr:colOff>
                    <xdr:row>26</xdr:row>
                    <xdr:rowOff>9525</xdr:rowOff>
                  </to>
                </anchor>
              </controlPr>
            </control>
          </mc:Choice>
        </mc:AlternateContent>
        <mc:AlternateContent xmlns:mc="http://schemas.openxmlformats.org/markup-compatibility/2006">
          <mc:Choice Requires="x14">
            <control shapeId="87068" r:id="rId24" name="Check Box 28">
              <controlPr defaultSize="0" autoFill="0" autoLine="0" autoPict="0">
                <anchor moveWithCells="1">
                  <from>
                    <xdr:col>1</xdr:col>
                    <xdr:colOff>0</xdr:colOff>
                    <xdr:row>26</xdr:row>
                    <xdr:rowOff>0</xdr:rowOff>
                  </from>
                  <to>
                    <xdr:col>2</xdr:col>
                    <xdr:colOff>28575</xdr:colOff>
                    <xdr:row>27</xdr:row>
                    <xdr:rowOff>9525</xdr:rowOff>
                  </to>
                </anchor>
              </controlPr>
            </control>
          </mc:Choice>
        </mc:AlternateContent>
        <mc:AlternateContent xmlns:mc="http://schemas.openxmlformats.org/markup-compatibility/2006">
          <mc:Choice Requires="x14">
            <control shapeId="87069" r:id="rId25" name="Check Box 29">
              <controlPr defaultSize="0" autoFill="0" autoLine="0" autoPict="0">
                <anchor moveWithCells="1">
                  <from>
                    <xdr:col>1</xdr:col>
                    <xdr:colOff>0</xdr:colOff>
                    <xdr:row>28</xdr:row>
                    <xdr:rowOff>0</xdr:rowOff>
                  </from>
                  <to>
                    <xdr:col>2</xdr:col>
                    <xdr:colOff>28575</xdr:colOff>
                    <xdr:row>29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54CDA-832C-4E35-B7BC-473096418A32}">
  <sheetPr codeName="Sheet71">
    <tabColor rgb="FFFFC000"/>
    <outlinePr applyStyles="1" summaryBelow="0"/>
  </sheetPr>
  <dimension ref="B1:CK84"/>
  <sheetViews>
    <sheetView view="pageBreakPreview" zoomScaleNormal="100" zoomScaleSheetLayoutView="100" workbookViewId="0">
      <selection activeCell="B2" sqref="B2:AK2"/>
    </sheetView>
  </sheetViews>
  <sheetFormatPr defaultRowHeight="15.75"/>
  <cols>
    <col min="1" max="1" width="1.5703125" customWidth="1"/>
    <col min="2" max="37" width="3.7109375" style="11" customWidth="1"/>
    <col min="38" max="48" width="9.140625" hidden="1" customWidth="1"/>
    <col min="49" max="49" width="11.42578125" hidden="1" customWidth="1"/>
    <col min="50" max="50" width="9.140625" hidden="1" customWidth="1"/>
    <col min="51" max="51" width="68.42578125" hidden="1" customWidth="1"/>
    <col min="53" max="53" width="12.28515625" customWidth="1"/>
    <col min="54" max="89" width="3.5703125" style="63" hidden="1" customWidth="1"/>
  </cols>
  <sheetData>
    <row r="1" spans="2:89" ht="16.5" customHeight="1" thickTop="1">
      <c r="B1" s="639" t="s">
        <v>3</v>
      </c>
      <c r="C1" s="640"/>
      <c r="D1" s="640"/>
      <c r="E1" s="640"/>
      <c r="F1" s="640"/>
      <c r="G1" s="640"/>
      <c r="H1" s="640"/>
      <c r="I1" s="640"/>
      <c r="J1" s="640"/>
      <c r="K1" s="640"/>
      <c r="L1" s="640"/>
      <c r="M1" s="640"/>
      <c r="N1" s="640"/>
      <c r="O1" s="640"/>
      <c r="P1" s="640"/>
      <c r="Q1" s="640"/>
      <c r="R1" s="640"/>
      <c r="S1" s="640"/>
      <c r="T1" s="640"/>
      <c r="U1" s="640"/>
      <c r="V1" s="640"/>
      <c r="W1" s="640"/>
      <c r="X1" s="640"/>
      <c r="Y1" s="640"/>
      <c r="Z1" s="640"/>
      <c r="AA1" s="640"/>
      <c r="AB1" s="640"/>
      <c r="AC1" s="640"/>
      <c r="AD1" s="640"/>
      <c r="AE1" s="640"/>
      <c r="AF1" s="640"/>
      <c r="AG1" s="640"/>
      <c r="AH1" s="640"/>
      <c r="AI1" s="640"/>
      <c r="AJ1" s="640"/>
      <c r="AK1" s="641"/>
      <c r="AL1" s="40"/>
      <c r="AN1" s="41" t="s">
        <v>268</v>
      </c>
      <c r="AP1" s="41" t="s">
        <v>269</v>
      </c>
      <c r="AW1" s="46"/>
      <c r="AY1" s="46" t="str" cm="1">
        <f t="array" ref="AY1">IF(SUMPRODUCT(--(LEN(TRIM(AT3:AT997))&gt;0))&gt;0,"《"&amp;B1&amp;"》","")</f>
        <v/>
      </c>
      <c r="BB1" s="642" t="s">
        <v>279</v>
      </c>
      <c r="BC1" s="643"/>
      <c r="BD1" s="643"/>
      <c r="BE1" s="643"/>
      <c r="BF1" s="643"/>
      <c r="BG1" s="643"/>
      <c r="BH1" s="643"/>
      <c r="BI1" s="643"/>
      <c r="BJ1" s="643"/>
      <c r="BK1" s="643"/>
      <c r="BL1" s="643"/>
      <c r="BM1" s="643"/>
      <c r="BN1" s="643"/>
      <c r="BO1" s="643"/>
      <c r="BP1" s="643"/>
      <c r="BQ1" s="643"/>
      <c r="BR1" s="643"/>
      <c r="BS1" s="643"/>
      <c r="BT1" s="643"/>
      <c r="BU1" s="643"/>
      <c r="BV1" s="643"/>
      <c r="BW1" s="643"/>
      <c r="BX1" s="643"/>
      <c r="BY1" s="643"/>
      <c r="BZ1" s="643"/>
      <c r="CA1" s="643"/>
      <c r="CB1" s="643"/>
      <c r="CC1" s="643"/>
      <c r="CD1" s="643"/>
      <c r="CE1" s="643"/>
      <c r="CF1" s="643"/>
      <c r="CG1" s="643"/>
      <c r="CH1" s="643"/>
      <c r="CI1" s="643"/>
      <c r="CJ1" s="643"/>
      <c r="CK1" s="644"/>
    </row>
    <row r="2" spans="2:89" ht="32.25" customHeight="1">
      <c r="B2" s="645" t="s">
        <v>565</v>
      </c>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646"/>
      <c r="AI2" s="646"/>
      <c r="AJ2" s="646"/>
      <c r="AK2" s="647"/>
      <c r="AL2" s="42" t="s">
        <v>18</v>
      </c>
      <c r="AM2" s="42" t="s">
        <v>20</v>
      </c>
      <c r="AN2" s="42" t="s">
        <v>270</v>
      </c>
      <c r="AO2" s="43" t="s">
        <v>271</v>
      </c>
      <c r="AP2" s="42" t="s">
        <v>272</v>
      </c>
      <c r="AQ2" s="42" t="s">
        <v>19</v>
      </c>
      <c r="AR2" s="42" t="s">
        <v>273</v>
      </c>
      <c r="AS2" s="42" t="s">
        <v>274</v>
      </c>
      <c r="AT2" s="42" t="s">
        <v>20</v>
      </c>
      <c r="AU2" s="2"/>
      <c r="AV2" s="2"/>
      <c r="AW2" s="47"/>
      <c r="AY2" s="47" t="str" cm="1">
        <f t="array" ref="AY2">IF(AY1&lt;&gt;"",LOOKUP(2,1/(AT3:AT997&lt;&gt;""),AT3:AT997),"")</f>
        <v/>
      </c>
      <c r="BB2" s="648" t="s">
        <v>280</v>
      </c>
      <c r="BC2" s="646"/>
      <c r="BD2" s="646"/>
      <c r="BE2" s="646"/>
      <c r="BF2" s="646"/>
      <c r="BG2" s="646"/>
      <c r="BH2" s="646"/>
      <c r="BI2" s="646"/>
      <c r="BJ2" s="646"/>
      <c r="BK2" s="646"/>
      <c r="BL2" s="646"/>
      <c r="BM2" s="646"/>
      <c r="BN2" s="646"/>
      <c r="BO2" s="646"/>
      <c r="BP2" s="646"/>
      <c r="BQ2" s="646"/>
      <c r="BR2" s="646"/>
      <c r="BS2" s="646"/>
      <c r="BT2" s="646"/>
      <c r="BU2" s="646"/>
      <c r="BV2" s="646"/>
      <c r="BW2" s="646"/>
      <c r="BX2" s="646"/>
      <c r="BY2" s="646"/>
      <c r="BZ2" s="646"/>
      <c r="CA2" s="646"/>
      <c r="CB2" s="646"/>
      <c r="CC2" s="646"/>
      <c r="CD2" s="646"/>
      <c r="CE2" s="646"/>
      <c r="CF2" s="646"/>
      <c r="CG2" s="646"/>
      <c r="CH2" s="646"/>
      <c r="CI2" s="646"/>
      <c r="CJ2" s="646"/>
      <c r="CK2" s="649"/>
    </row>
    <row r="3" spans="2:89">
      <c r="B3" s="666" t="s">
        <v>2</v>
      </c>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652"/>
      <c r="AJ3" s="652"/>
      <c r="AK3" s="361">
        <f>COUNTIF(BB4:BB7,TRUE)</f>
        <v>0</v>
      </c>
      <c r="AL3" s="44">
        <v>1</v>
      </c>
      <c r="AM3" t="str">
        <f>B3</f>
        <v>1.常見測試:</v>
      </c>
      <c r="AN3" t="b">
        <f>OR(BB4:BB7)</f>
        <v>0</v>
      </c>
      <c r="AO3" t="s">
        <v>21</v>
      </c>
      <c r="AP3" t="b">
        <f>TRUE</f>
        <v>1</v>
      </c>
      <c r="AQ3" s="45" t="b">
        <f>AND($AN3,$AP3)</f>
        <v>0</v>
      </c>
      <c r="AR3" s="45" t="b">
        <f>IF($AN3=TRUE,$AP3&lt;&gt;TRUE)</f>
        <v>0</v>
      </c>
      <c r="AT3" s="11" t="str">
        <f>IF(AQ3=TRUE,
    IF(AL3=3,
        IF(AM3="", "", "        "&amp;REPT("-", LEN(AO3) - LEN(SUBSTITUTE(AO3, "-", "")))&amp;AM3&amp;CHAR(10)),
        IF(AL3=1, ""&amp;AM3&amp;CHAR(10),
           IF(AL3=2, "      █"&amp;AM3&amp;CHAR(10), AM3&amp;CHAR(10))
        )
    ),
    "")</f>
        <v/>
      </c>
      <c r="AU3" s="8"/>
      <c r="AV3" s="8"/>
      <c r="AW3" s="45"/>
      <c r="AY3" s="45"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52" t="s">
        <v>281</v>
      </c>
      <c r="BC3" s="652"/>
      <c r="BD3" s="652"/>
      <c r="BE3" s="652"/>
      <c r="BF3" s="652"/>
      <c r="BG3" s="652"/>
      <c r="BH3" s="652"/>
      <c r="BI3" s="652"/>
      <c r="BJ3" s="652"/>
      <c r="BK3" s="652"/>
      <c r="BL3" s="652"/>
      <c r="BM3" s="652"/>
      <c r="BN3" s="652"/>
      <c r="BO3" s="652"/>
      <c r="BP3" s="652"/>
      <c r="BQ3" s="652"/>
      <c r="BR3" s="652"/>
      <c r="BS3" s="652"/>
      <c r="BT3" s="652"/>
      <c r="BU3" s="652"/>
      <c r="BV3" s="652"/>
      <c r="BW3" s="652"/>
      <c r="BX3" s="652"/>
      <c r="BY3" s="652"/>
      <c r="BZ3" s="652"/>
      <c r="CA3" s="652"/>
      <c r="CB3" s="652"/>
      <c r="CC3" s="652"/>
      <c r="CD3" s="652"/>
      <c r="CE3" s="652"/>
      <c r="CF3" s="652"/>
      <c r="CG3" s="652"/>
      <c r="CH3" s="652"/>
      <c r="CI3" s="652"/>
      <c r="CJ3" s="652"/>
      <c r="CK3" s="51">
        <f>COUNTIF(BB4:BB4,TRUE)</f>
        <v>0</v>
      </c>
    </row>
    <row r="4" spans="2:89">
      <c r="B4" s="358"/>
      <c r="C4" s="667" t="s">
        <v>238</v>
      </c>
      <c r="D4" s="667"/>
      <c r="E4" s="667"/>
      <c r="F4" s="667"/>
      <c r="G4" s="667"/>
      <c r="H4" s="667"/>
      <c r="I4" s="667"/>
      <c r="J4" s="667"/>
      <c r="K4" s="667"/>
      <c r="L4" s="667"/>
      <c r="M4" s="667"/>
      <c r="N4" s="667"/>
      <c r="O4" s="667"/>
      <c r="P4" s="667"/>
      <c r="Q4" s="667"/>
      <c r="R4" s="667"/>
      <c r="S4" s="667"/>
      <c r="T4" s="667"/>
      <c r="U4" s="667"/>
      <c r="V4" s="667"/>
      <c r="W4" s="667"/>
      <c r="X4" s="667"/>
      <c r="Y4" s="667"/>
      <c r="Z4" s="667"/>
      <c r="AA4" s="667"/>
      <c r="AB4" s="667"/>
      <c r="AC4" s="667"/>
      <c r="AD4" s="667"/>
      <c r="AE4" s="667"/>
      <c r="AF4" s="667"/>
      <c r="AG4" s="667"/>
      <c r="AH4" s="667"/>
      <c r="AI4" s="667"/>
      <c r="AJ4" s="667"/>
      <c r="AK4" s="668"/>
      <c r="AL4">
        <v>2</v>
      </c>
      <c r="AM4" s="6" t="str">
        <f>IF(BB4,C4,"")</f>
        <v/>
      </c>
      <c r="AN4" s="6" t="b">
        <f>BB4</f>
        <v>0</v>
      </c>
      <c r="AO4" s="8" t="s">
        <v>22</v>
      </c>
      <c r="AP4" s="6" t="b">
        <f>BB4</f>
        <v>0</v>
      </c>
      <c r="AQ4" s="45" t="b">
        <f t="shared" ref="AQ4:AQ27" si="0">AND($AN4,$AP4)</f>
        <v>0</v>
      </c>
      <c r="AR4" s="45" t="b">
        <f t="shared" ref="AR4:AR27" si="1">IF($AN4=TRUE,$AP4&lt;&gt;TRUE)</f>
        <v>0</v>
      </c>
      <c r="AS4" s="3"/>
      <c r="AT4" s="11" t="str">
        <f>AT3&amp;IF(AQ4=TRUE,
    IF(AL4=3,
        IF(AM4="", "", "        "&amp;REPT("-", LEN(AO4) - LEN(SUBSTITUTE(AO4, "-", "")))&amp;AM4&amp;CHAR(10)),
        IF(AL4=1, ""&amp;AM4&amp;CHAR(10),
           IF(AL4=2, "      █"&amp;AM4&amp;CHAR(10), AM4&amp;CHAR(10))
        )
    ),
    "")</f>
        <v/>
      </c>
      <c r="AU4" s="8"/>
      <c r="AV4" s="8"/>
      <c r="AW4" s="39"/>
      <c r="BB4" s="66" t="b">
        <v>0</v>
      </c>
      <c r="BC4" s="655"/>
      <c r="BD4" s="655"/>
      <c r="BE4" s="655"/>
      <c r="BF4" s="655"/>
      <c r="BG4" s="655"/>
      <c r="BH4" s="655"/>
      <c r="BI4" s="655"/>
      <c r="BJ4" s="655"/>
      <c r="BK4" s="655"/>
      <c r="BL4" s="655"/>
      <c r="BM4" s="655"/>
      <c r="BN4" s="655"/>
      <c r="BO4" s="655"/>
      <c r="BP4" s="655"/>
      <c r="BQ4" s="655"/>
      <c r="BR4" s="655"/>
      <c r="BS4" s="655"/>
      <c r="BT4" s="655"/>
      <c r="BU4" s="655"/>
      <c r="BV4" s="655"/>
      <c r="BW4" s="655"/>
      <c r="BX4" s="655"/>
      <c r="BY4" s="655"/>
      <c r="BZ4" s="655"/>
      <c r="CA4" s="655"/>
      <c r="CB4" s="655"/>
      <c r="CC4" s="655"/>
      <c r="CD4" s="655"/>
      <c r="CE4" s="655"/>
      <c r="CF4" s="655"/>
      <c r="CG4" s="655"/>
      <c r="CH4" s="655"/>
      <c r="CI4" s="655"/>
      <c r="CJ4" s="655"/>
      <c r="CK4" s="655"/>
    </row>
    <row r="5" spans="2:89">
      <c r="B5" s="359"/>
      <c r="C5" s="667" t="s">
        <v>239</v>
      </c>
      <c r="D5" s="667"/>
      <c r="E5" s="667"/>
      <c r="F5" s="667"/>
      <c r="G5" s="667"/>
      <c r="H5" s="667"/>
      <c r="I5" s="667"/>
      <c r="J5" s="667"/>
      <c r="K5" s="667"/>
      <c r="L5" s="667"/>
      <c r="M5" s="667"/>
      <c r="N5" s="667"/>
      <c r="O5" s="667"/>
      <c r="P5" s="667"/>
      <c r="Q5" s="667"/>
      <c r="R5" s="667"/>
      <c r="S5" s="667"/>
      <c r="T5" s="667"/>
      <c r="U5" s="667"/>
      <c r="V5" s="667"/>
      <c r="W5" s="667"/>
      <c r="X5" s="667"/>
      <c r="Y5" s="667"/>
      <c r="Z5" s="667"/>
      <c r="AA5" s="667"/>
      <c r="AB5" s="667"/>
      <c r="AC5" s="667"/>
      <c r="AD5" s="667"/>
      <c r="AE5" s="667"/>
      <c r="AF5" s="667"/>
      <c r="AG5" s="667"/>
      <c r="AH5" s="667"/>
      <c r="AI5" s="667"/>
      <c r="AJ5" s="667"/>
      <c r="AK5" s="668"/>
      <c r="AL5">
        <v>2</v>
      </c>
      <c r="AM5" s="6" t="str">
        <f>IF(BB5,C5,"")</f>
        <v/>
      </c>
      <c r="AN5" s="6" t="b">
        <f t="shared" ref="AN5:AN7" si="2">BB5</f>
        <v>0</v>
      </c>
      <c r="AO5" s="8" t="s">
        <v>23</v>
      </c>
      <c r="AP5" s="6" t="b">
        <f t="shared" ref="AP5:AP7" si="3">BB5</f>
        <v>0</v>
      </c>
      <c r="AQ5" s="45" t="b">
        <f t="shared" si="0"/>
        <v>0</v>
      </c>
      <c r="AR5" s="45" t="b">
        <f t="shared" si="1"/>
        <v>0</v>
      </c>
      <c r="AS5" s="3"/>
      <c r="AT5" s="11" t="str">
        <f t="shared" ref="AT5:AT52" si="4">AT4&amp;IF(AQ5=TRUE,
    IF(AL5=3,
        IF(AM5="", "", "        "&amp;REPT("-", LEN(AO5) - LEN(SUBSTITUTE(AO5, "-", "")))&amp;AM5&amp;CHAR(10)),
        IF(AL5=1, ""&amp;AM5&amp;CHAR(10),
           IF(AL5=2, "      █"&amp;AM5&amp;CHAR(10), AM5&amp;CHAR(10))
        )
    ),
    "")</f>
        <v/>
      </c>
      <c r="AU5" s="8"/>
      <c r="AV5" s="8"/>
      <c r="AW5" s="39"/>
      <c r="BB5" s="656" t="b">
        <v>0</v>
      </c>
      <c r="BC5" s="657"/>
      <c r="BD5" s="657"/>
      <c r="BE5" s="657"/>
      <c r="BF5" s="657"/>
      <c r="BG5" s="657"/>
      <c r="BH5" s="657"/>
      <c r="BI5" s="657"/>
      <c r="BJ5" s="657"/>
      <c r="BK5" s="657"/>
      <c r="BL5" s="657"/>
      <c r="BM5" s="657"/>
      <c r="BN5" s="657"/>
      <c r="BO5" s="657"/>
      <c r="BP5" s="657"/>
      <c r="BQ5" s="657"/>
      <c r="BR5" s="657"/>
      <c r="BS5" s="657"/>
      <c r="BT5" s="657"/>
      <c r="BU5" s="657"/>
      <c r="BV5" s="657"/>
      <c r="BW5" s="657"/>
      <c r="BX5" s="657"/>
      <c r="BY5" s="657"/>
      <c r="BZ5" s="657"/>
      <c r="CA5" s="657"/>
      <c r="CB5" s="657"/>
      <c r="CC5" s="657"/>
      <c r="CD5" s="657"/>
      <c r="CE5" s="657"/>
      <c r="CF5" s="657"/>
      <c r="CG5" s="657"/>
      <c r="CH5" s="657"/>
      <c r="CI5" s="657"/>
      <c r="CJ5" s="657"/>
      <c r="CK5" s="658"/>
    </row>
    <row r="6" spans="2:89" ht="15.75" customHeight="1">
      <c r="B6" s="359"/>
      <c r="C6" s="667" t="s">
        <v>240</v>
      </c>
      <c r="D6" s="667"/>
      <c r="E6" s="667"/>
      <c r="F6" s="667"/>
      <c r="G6" s="667"/>
      <c r="H6" s="667"/>
      <c r="I6" s="667"/>
      <c r="J6" s="667"/>
      <c r="K6" s="667"/>
      <c r="L6" s="667"/>
      <c r="M6" s="667"/>
      <c r="N6" s="667"/>
      <c r="O6" s="667"/>
      <c r="P6" s="667"/>
      <c r="Q6" s="667"/>
      <c r="R6" s="667"/>
      <c r="S6" s="667"/>
      <c r="T6" s="667"/>
      <c r="U6" s="667"/>
      <c r="V6" s="667"/>
      <c r="W6" s="667"/>
      <c r="X6" s="667"/>
      <c r="Y6" s="667"/>
      <c r="Z6" s="667"/>
      <c r="AA6" s="667"/>
      <c r="AB6" s="667"/>
      <c r="AC6" s="667"/>
      <c r="AD6" s="667"/>
      <c r="AE6" s="667"/>
      <c r="AF6" s="667"/>
      <c r="AG6" s="667"/>
      <c r="AH6" s="667"/>
      <c r="AI6" s="667"/>
      <c r="AJ6" s="667"/>
      <c r="AK6" s="668"/>
      <c r="AL6">
        <v>2</v>
      </c>
      <c r="AM6" s="6" t="str">
        <f t="shared" ref="AM6:AM7" si="5">IF(BB6,C6,"")</f>
        <v/>
      </c>
      <c r="AN6" s="6" t="b">
        <f t="shared" si="2"/>
        <v>0</v>
      </c>
      <c r="AO6" s="8" t="s">
        <v>24</v>
      </c>
      <c r="AP6" s="6" t="b">
        <f t="shared" si="3"/>
        <v>0</v>
      </c>
      <c r="AQ6" s="45" t="b">
        <f t="shared" si="0"/>
        <v>0</v>
      </c>
      <c r="AR6" s="45" t="b">
        <f t="shared" si="1"/>
        <v>0</v>
      </c>
      <c r="AS6" s="3"/>
      <c r="AT6" s="11" t="str">
        <f t="shared" si="4"/>
        <v/>
      </c>
      <c r="AU6" s="8"/>
      <c r="AV6" s="8"/>
      <c r="AW6" s="39"/>
      <c r="BB6" s="656" t="b">
        <v>0</v>
      </c>
      <c r="BC6" s="657"/>
      <c r="BD6" s="657"/>
      <c r="BE6" s="657"/>
      <c r="BF6" s="657">
        <v>4.0999999999999996</v>
      </c>
      <c r="BG6" s="657"/>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9"/>
    </row>
    <row r="7" spans="2:89" ht="15.75" customHeight="1" thickBot="1">
      <c r="B7" s="359"/>
      <c r="C7" s="667" t="s">
        <v>241</v>
      </c>
      <c r="D7" s="667"/>
      <c r="E7" s="667"/>
      <c r="F7" s="667"/>
      <c r="G7" s="667"/>
      <c r="H7" s="667"/>
      <c r="I7" s="667"/>
      <c r="J7" s="667"/>
      <c r="K7" s="667"/>
      <c r="L7" s="667"/>
      <c r="M7" s="667"/>
      <c r="N7" s="667"/>
      <c r="O7" s="667"/>
      <c r="P7" s="667"/>
      <c r="Q7" s="667"/>
      <c r="R7" s="667"/>
      <c r="S7" s="667"/>
      <c r="T7" s="667"/>
      <c r="U7" s="667"/>
      <c r="V7" s="667"/>
      <c r="W7" s="667"/>
      <c r="X7" s="667"/>
      <c r="Y7" s="667"/>
      <c r="Z7" s="667"/>
      <c r="AA7" s="667"/>
      <c r="AB7" s="667"/>
      <c r="AC7" s="667"/>
      <c r="AD7" s="667"/>
      <c r="AE7" s="667"/>
      <c r="AF7" s="667"/>
      <c r="AG7" s="667"/>
      <c r="AH7" s="667"/>
      <c r="AI7" s="667"/>
      <c r="AJ7" s="667"/>
      <c r="AK7" s="668"/>
      <c r="AL7">
        <v>2</v>
      </c>
      <c r="AM7" s="6" t="str">
        <f t="shared" si="5"/>
        <v/>
      </c>
      <c r="AN7" s="6" t="b">
        <f t="shared" si="2"/>
        <v>0</v>
      </c>
      <c r="AO7" s="8" t="s">
        <v>25</v>
      </c>
      <c r="AP7" s="6" t="b">
        <f t="shared" si="3"/>
        <v>0</v>
      </c>
      <c r="AQ7" s="45" t="b">
        <f t="shared" si="0"/>
        <v>0</v>
      </c>
      <c r="AR7" s="45" t="b">
        <f t="shared" si="1"/>
        <v>0</v>
      </c>
      <c r="AS7" s="3"/>
      <c r="AT7" s="11" t="str">
        <f t="shared" si="4"/>
        <v/>
      </c>
      <c r="AU7" s="8"/>
      <c r="AV7" s="8"/>
      <c r="AW7" s="39"/>
      <c r="BB7" s="659" t="b">
        <v>0</v>
      </c>
      <c r="BC7" s="660"/>
      <c r="BD7" s="660"/>
      <c r="BE7" s="660"/>
      <c r="BF7" s="660"/>
      <c r="BG7" s="660"/>
      <c r="BH7" s="660" t="s">
        <v>284</v>
      </c>
      <c r="BI7" s="660"/>
      <c r="BJ7" s="660"/>
      <c r="BK7" s="660"/>
      <c r="BL7" s="70"/>
      <c r="BM7" s="70"/>
      <c r="BN7" s="70"/>
      <c r="BO7" s="70"/>
      <c r="BP7" s="70"/>
      <c r="BQ7" s="70"/>
      <c r="BR7" s="70"/>
      <c r="BS7" s="70"/>
      <c r="BT7" s="70"/>
      <c r="BU7" s="70"/>
      <c r="BV7" s="70"/>
      <c r="BW7" s="70"/>
      <c r="BX7" s="70"/>
      <c r="BY7" s="70"/>
      <c r="BZ7" s="70"/>
      <c r="CA7" s="70"/>
      <c r="CB7" s="70"/>
      <c r="CC7" s="70"/>
      <c r="CD7" s="70"/>
      <c r="CE7" s="70"/>
      <c r="CF7" s="70"/>
      <c r="CG7" s="70"/>
      <c r="CH7" s="70"/>
      <c r="CI7" s="70"/>
      <c r="CJ7" s="70"/>
      <c r="CK7" s="71"/>
    </row>
    <row r="8" spans="2:89">
      <c r="B8" s="666" t="s">
        <v>324</v>
      </c>
      <c r="C8" s="652"/>
      <c r="D8" s="652"/>
      <c r="E8" s="652"/>
      <c r="F8" s="652"/>
      <c r="G8" s="652"/>
      <c r="H8" s="652"/>
      <c r="I8" s="652"/>
      <c r="J8" s="652"/>
      <c r="K8" s="652"/>
      <c r="L8" s="652"/>
      <c r="M8" s="652"/>
      <c r="N8" s="652"/>
      <c r="O8" s="652"/>
      <c r="P8" s="652"/>
      <c r="Q8" s="652"/>
      <c r="R8" s="652"/>
      <c r="S8" s="652"/>
      <c r="T8" s="652"/>
      <c r="U8" s="652"/>
      <c r="V8" s="652"/>
      <c r="W8" s="652"/>
      <c r="X8" s="652"/>
      <c r="Y8" s="652"/>
      <c r="Z8" s="652"/>
      <c r="AA8" s="652"/>
      <c r="AB8" s="652"/>
      <c r="AC8" s="652"/>
      <c r="AD8" s="652"/>
      <c r="AE8" s="652"/>
      <c r="AF8" s="652"/>
      <c r="AG8" s="652"/>
      <c r="AH8" s="652"/>
      <c r="AI8" s="652"/>
      <c r="AJ8" s="652"/>
      <c r="AK8" s="361">
        <f>COUNTIF(BB9:BB10,TRUE)</f>
        <v>0</v>
      </c>
      <c r="AL8" s="5">
        <v>1</v>
      </c>
      <c r="AM8" t="str">
        <f>B8</f>
        <v>2.四大重金屬(砷,鉛,鎘,汞):</v>
      </c>
      <c r="AN8" t="b">
        <f>OR(BB9:BB10)</f>
        <v>0</v>
      </c>
      <c r="AO8" s="8" t="s">
        <v>29</v>
      </c>
      <c r="AP8" t="b">
        <f>TRUE</f>
        <v>1</v>
      </c>
      <c r="AQ8" s="45" t="b">
        <f t="shared" si="0"/>
        <v>0</v>
      </c>
      <c r="AR8" s="45" t="b">
        <f t="shared" si="1"/>
        <v>0</v>
      </c>
      <c r="AS8" s="3"/>
      <c r="AT8" s="11" t="str">
        <f t="shared" si="4"/>
        <v/>
      </c>
      <c r="AU8" s="8"/>
      <c r="AV8" s="8"/>
      <c r="AW8" s="39"/>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row>
    <row r="9" spans="2:89">
      <c r="B9" s="359"/>
      <c r="C9" s="667" t="s">
        <v>211</v>
      </c>
      <c r="D9" s="667"/>
      <c r="E9" s="667"/>
      <c r="F9" s="667"/>
      <c r="G9" s="667"/>
      <c r="H9" s="667"/>
      <c r="I9" s="667"/>
      <c r="J9" s="667"/>
      <c r="K9" s="667"/>
      <c r="L9" s="667"/>
      <c r="M9" s="667"/>
      <c r="N9" s="667"/>
      <c r="O9" s="667"/>
      <c r="P9" s="667"/>
      <c r="Q9" s="667"/>
      <c r="R9" s="667"/>
      <c r="S9" s="667"/>
      <c r="T9" s="667"/>
      <c r="U9" s="667"/>
      <c r="V9" s="667"/>
      <c r="W9" s="667"/>
      <c r="X9" s="667"/>
      <c r="Y9" s="667"/>
      <c r="Z9" s="667"/>
      <c r="AA9" s="667"/>
      <c r="AB9" s="667"/>
      <c r="AC9" s="667"/>
      <c r="AD9" s="667"/>
      <c r="AE9" s="667"/>
      <c r="AF9" s="667"/>
      <c r="AG9" s="667"/>
      <c r="AH9" s="667"/>
      <c r="AI9" s="667"/>
      <c r="AJ9" s="667"/>
      <c r="AK9" s="668"/>
      <c r="AL9">
        <v>2</v>
      </c>
      <c r="AM9" s="6" t="str">
        <f t="shared" ref="AM9:AM10" si="6">IF(BB9,C9,"")</f>
        <v/>
      </c>
      <c r="AN9" s="6" t="b">
        <f t="shared" ref="AN9:AN10" si="7">BB9</f>
        <v>0</v>
      </c>
      <c r="AO9" s="8" t="s">
        <v>30</v>
      </c>
      <c r="AP9" s="6" t="b">
        <f t="shared" ref="AP9:AP10" si="8">BB9</f>
        <v>0</v>
      </c>
      <c r="AQ9" s="45" t="b">
        <f t="shared" si="0"/>
        <v>0</v>
      </c>
      <c r="AR9" s="45" t="b">
        <f t="shared" si="1"/>
        <v>0</v>
      </c>
      <c r="AS9" s="3"/>
      <c r="AT9" s="11" t="str">
        <f t="shared" si="4"/>
        <v/>
      </c>
      <c r="AU9" s="8"/>
      <c r="AV9" s="8"/>
      <c r="AW9" s="39"/>
      <c r="BB9" s="63" t="b">
        <v>0</v>
      </c>
    </row>
    <row r="10" spans="2:89">
      <c r="B10" s="359"/>
      <c r="C10" s="667" t="s">
        <v>212</v>
      </c>
      <c r="D10" s="667"/>
      <c r="E10" s="667"/>
      <c r="F10" s="667"/>
      <c r="G10" s="667"/>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8"/>
      <c r="AL10">
        <v>2</v>
      </c>
      <c r="AM10" s="6" t="str">
        <f t="shared" si="6"/>
        <v/>
      </c>
      <c r="AN10" s="6" t="b">
        <f t="shared" si="7"/>
        <v>0</v>
      </c>
      <c r="AO10" s="8" t="s">
        <v>31</v>
      </c>
      <c r="AP10" s="6" t="b">
        <f t="shared" si="8"/>
        <v>0</v>
      </c>
      <c r="AQ10" s="45" t="b">
        <f t="shared" si="0"/>
        <v>0</v>
      </c>
      <c r="AR10" s="45" t="b">
        <f t="shared" si="1"/>
        <v>0</v>
      </c>
      <c r="AS10" s="3"/>
      <c r="AT10" s="11" t="str">
        <f t="shared" si="4"/>
        <v/>
      </c>
      <c r="AU10" s="8"/>
      <c r="AV10" s="8"/>
      <c r="AW10" s="39"/>
      <c r="BB10" s="63" t="b">
        <v>0</v>
      </c>
    </row>
    <row r="11" spans="2:89">
      <c r="B11" s="666" t="s">
        <v>325</v>
      </c>
      <c r="C11" s="652"/>
      <c r="D11" s="652"/>
      <c r="E11" s="652"/>
      <c r="F11" s="652"/>
      <c r="G11" s="652"/>
      <c r="H11" s="652"/>
      <c r="I11" s="652"/>
      <c r="J11" s="652"/>
      <c r="K11" s="652"/>
      <c r="L11" s="652"/>
      <c r="M11" s="652"/>
      <c r="N11" s="652"/>
      <c r="O11" s="652"/>
      <c r="P11" s="652"/>
      <c r="Q11" s="652"/>
      <c r="R11" s="652"/>
      <c r="S11" s="652"/>
      <c r="T11" s="652"/>
      <c r="U11" s="652"/>
      <c r="V11" s="652"/>
      <c r="W11" s="652"/>
      <c r="X11" s="652"/>
      <c r="Y11" s="652"/>
      <c r="Z11" s="652"/>
      <c r="AA11" s="652"/>
      <c r="AB11" s="652"/>
      <c r="AC11" s="652"/>
      <c r="AD11" s="652"/>
      <c r="AE11" s="652"/>
      <c r="AF11" s="652"/>
      <c r="AG11" s="652"/>
      <c r="AH11" s="652"/>
      <c r="AI11" s="652"/>
      <c r="AJ11" s="652"/>
      <c r="AK11" s="361">
        <f>COUNTIF(BB12:BB13,TRUE)</f>
        <v>0</v>
      </c>
      <c r="AL11" s="5">
        <v>1</v>
      </c>
      <c r="AM11" t="str">
        <f>B11</f>
        <v>3.八大重金屬(砷,鉛,鎘,汞,鋇,鉻,鎳,銻):</v>
      </c>
      <c r="AN11" t="b">
        <f>OR(BB12:BB13)</f>
        <v>0</v>
      </c>
      <c r="AO11" s="8" t="s">
        <v>32</v>
      </c>
      <c r="AP11" t="b">
        <f>TRUE</f>
        <v>1</v>
      </c>
      <c r="AQ11" s="45" t="b">
        <f t="shared" si="0"/>
        <v>0</v>
      </c>
      <c r="AR11" s="45" t="b">
        <f t="shared" si="1"/>
        <v>0</v>
      </c>
      <c r="AS11" s="3"/>
      <c r="AT11" s="11" t="str">
        <f t="shared" si="4"/>
        <v/>
      </c>
      <c r="AU11" s="8"/>
      <c r="AV11" s="8"/>
      <c r="AW11" s="39"/>
    </row>
    <row r="12" spans="2:89">
      <c r="B12" s="359"/>
      <c r="C12" s="667" t="s">
        <v>234</v>
      </c>
      <c r="D12" s="667"/>
      <c r="E12" s="667"/>
      <c r="F12" s="667"/>
      <c r="G12" s="667"/>
      <c r="H12" s="667"/>
      <c r="I12" s="667"/>
      <c r="J12" s="667"/>
      <c r="K12" s="667"/>
      <c r="L12" s="667"/>
      <c r="M12" s="667"/>
      <c r="N12" s="667"/>
      <c r="O12" s="667"/>
      <c r="P12" s="667"/>
      <c r="Q12" s="667"/>
      <c r="R12" s="667"/>
      <c r="S12" s="667"/>
      <c r="T12" s="667"/>
      <c r="U12" s="667"/>
      <c r="V12" s="667"/>
      <c r="W12" s="667"/>
      <c r="X12" s="667"/>
      <c r="Y12" s="667"/>
      <c r="Z12" s="667"/>
      <c r="AA12" s="667"/>
      <c r="AB12" s="667"/>
      <c r="AC12" s="667"/>
      <c r="AD12" s="667"/>
      <c r="AE12" s="667"/>
      <c r="AF12" s="667"/>
      <c r="AG12" s="667"/>
      <c r="AH12" s="667"/>
      <c r="AI12" s="667"/>
      <c r="AJ12" s="667"/>
      <c r="AK12" s="668"/>
      <c r="AL12">
        <v>2</v>
      </c>
      <c r="AM12" s="6" t="str">
        <f t="shared" ref="AM12:AM13" si="9">IF(BB12,C12,"")</f>
        <v/>
      </c>
      <c r="AN12" s="6" t="b">
        <f t="shared" ref="AN12:AN13" si="10">BB12</f>
        <v>0</v>
      </c>
      <c r="AO12" s="8" t="s">
        <v>33</v>
      </c>
      <c r="AP12" s="6" t="b">
        <f t="shared" ref="AP12:AP13" si="11">BB12</f>
        <v>0</v>
      </c>
      <c r="AQ12" s="45" t="b">
        <f t="shared" si="0"/>
        <v>0</v>
      </c>
      <c r="AR12" s="45" t="b">
        <f t="shared" si="1"/>
        <v>0</v>
      </c>
      <c r="AS12" s="3"/>
      <c r="AT12" s="11" t="str">
        <f t="shared" si="4"/>
        <v/>
      </c>
      <c r="AU12" s="8"/>
      <c r="AV12" s="8"/>
      <c r="AW12" s="39"/>
      <c r="BB12" s="63" t="b">
        <v>0</v>
      </c>
    </row>
    <row r="13" spans="2:89">
      <c r="B13" s="359"/>
      <c r="C13" s="667" t="s">
        <v>235</v>
      </c>
      <c r="D13" s="667"/>
      <c r="E13" s="667"/>
      <c r="F13" s="667"/>
      <c r="G13" s="667"/>
      <c r="H13" s="667"/>
      <c r="I13" s="667"/>
      <c r="J13" s="667"/>
      <c r="K13" s="667"/>
      <c r="L13" s="667"/>
      <c r="M13" s="667"/>
      <c r="N13" s="667"/>
      <c r="O13" s="667"/>
      <c r="P13" s="667"/>
      <c r="Q13" s="667"/>
      <c r="R13" s="667"/>
      <c r="S13" s="667"/>
      <c r="T13" s="667"/>
      <c r="U13" s="667"/>
      <c r="V13" s="667"/>
      <c r="W13" s="667"/>
      <c r="X13" s="667"/>
      <c r="Y13" s="667"/>
      <c r="Z13" s="667"/>
      <c r="AA13" s="667"/>
      <c r="AB13" s="667"/>
      <c r="AC13" s="667"/>
      <c r="AD13" s="667"/>
      <c r="AE13" s="667"/>
      <c r="AF13" s="667"/>
      <c r="AG13" s="667"/>
      <c r="AH13" s="667"/>
      <c r="AI13" s="667"/>
      <c r="AJ13" s="667"/>
      <c r="AK13" s="668"/>
      <c r="AL13">
        <v>2</v>
      </c>
      <c r="AM13" s="6" t="str">
        <f t="shared" si="9"/>
        <v/>
      </c>
      <c r="AN13" s="6" t="b">
        <f t="shared" si="10"/>
        <v>0</v>
      </c>
      <c r="AO13" s="8" t="s">
        <v>34</v>
      </c>
      <c r="AP13" s="6" t="b">
        <f t="shared" si="11"/>
        <v>0</v>
      </c>
      <c r="AQ13" s="45" t="b">
        <f t="shared" si="0"/>
        <v>0</v>
      </c>
      <c r="AR13" s="45" t="b">
        <f t="shared" si="1"/>
        <v>0</v>
      </c>
      <c r="AS13" s="3"/>
      <c r="AT13" s="11" t="str">
        <f t="shared" si="4"/>
        <v/>
      </c>
      <c r="AU13" s="8"/>
      <c r="AV13" s="8"/>
      <c r="AW13" s="39"/>
      <c r="BB13" s="63" t="b">
        <v>0</v>
      </c>
    </row>
    <row r="14" spans="2:89">
      <c r="B14" s="666" t="s">
        <v>326</v>
      </c>
      <c r="C14" s="652"/>
      <c r="D14" s="652"/>
      <c r="E14" s="652"/>
      <c r="F14" s="652"/>
      <c r="G14" s="652"/>
      <c r="H14" s="652"/>
      <c r="I14" s="652"/>
      <c r="J14" s="652"/>
      <c r="K14" s="652"/>
      <c r="L14" s="652"/>
      <c r="M14" s="652"/>
      <c r="N14" s="652"/>
      <c r="O14" s="652"/>
      <c r="P14" s="652"/>
      <c r="Q14" s="652"/>
      <c r="R14" s="652"/>
      <c r="S14" s="652"/>
      <c r="T14" s="652"/>
      <c r="U14" s="652"/>
      <c r="V14" s="652"/>
      <c r="W14" s="652"/>
      <c r="X14" s="652"/>
      <c r="Y14" s="652"/>
      <c r="Z14" s="652"/>
      <c r="AA14" s="652"/>
      <c r="AB14" s="652"/>
      <c r="AC14" s="652"/>
      <c r="AD14" s="652"/>
      <c r="AE14" s="652"/>
      <c r="AF14" s="652"/>
      <c r="AG14" s="652"/>
      <c r="AH14" s="652"/>
      <c r="AI14" s="652"/>
      <c r="AJ14" s="652"/>
      <c r="AK14" s="361">
        <f>COUNTIF(BB15:BB21,TRUE)</f>
        <v>0</v>
      </c>
      <c r="AL14" s="5">
        <v>1</v>
      </c>
      <c r="AM14" t="str">
        <f>B14</f>
        <v>4. 一般微生物測試:</v>
      </c>
      <c r="AN14" t="b">
        <f>OR(BB15:BB21)</f>
        <v>0</v>
      </c>
      <c r="AO14" s="8" t="s">
        <v>35</v>
      </c>
      <c r="AP14" t="b">
        <f>TRUE</f>
        <v>1</v>
      </c>
      <c r="AQ14" s="45" t="b">
        <f t="shared" si="0"/>
        <v>0</v>
      </c>
      <c r="AR14" s="45" t="b">
        <f t="shared" si="1"/>
        <v>0</v>
      </c>
      <c r="AS14" s="3"/>
      <c r="AT14" s="11" t="str">
        <f t="shared" si="4"/>
        <v/>
      </c>
      <c r="AU14" s="8"/>
      <c r="AV14" s="8"/>
      <c r="AW14" s="39"/>
    </row>
    <row r="15" spans="2:89">
      <c r="B15" s="359"/>
      <c r="C15" s="667" t="s">
        <v>215</v>
      </c>
      <c r="D15" s="667"/>
      <c r="E15" s="667"/>
      <c r="F15" s="667"/>
      <c r="G15" s="667"/>
      <c r="H15" s="667"/>
      <c r="I15" s="667"/>
      <c r="J15" s="667"/>
      <c r="K15" s="667"/>
      <c r="L15" s="667"/>
      <c r="M15" s="667"/>
      <c r="N15" s="667"/>
      <c r="O15" s="667"/>
      <c r="P15" s="667"/>
      <c r="Q15" s="667"/>
      <c r="R15" s="667"/>
      <c r="S15" s="667"/>
      <c r="T15" s="667"/>
      <c r="U15" s="667"/>
      <c r="V15" s="667"/>
      <c r="W15" s="667"/>
      <c r="X15" s="667"/>
      <c r="Y15" s="667"/>
      <c r="Z15" s="667"/>
      <c r="AA15" s="667"/>
      <c r="AB15" s="667"/>
      <c r="AC15" s="667"/>
      <c r="AD15" s="667"/>
      <c r="AE15" s="667"/>
      <c r="AF15" s="667"/>
      <c r="AG15" s="667"/>
      <c r="AH15" s="667"/>
      <c r="AI15" s="667"/>
      <c r="AJ15" s="667"/>
      <c r="AK15" s="668"/>
      <c r="AL15">
        <v>2</v>
      </c>
      <c r="AM15" s="6" t="str">
        <f t="shared" ref="AM15:AM21" si="12">IF(BB15,C15,"")</f>
        <v/>
      </c>
      <c r="AN15" s="6" t="b">
        <f t="shared" ref="AN15:AN21" si="13">BB15</f>
        <v>0</v>
      </c>
      <c r="AO15" s="8" t="s">
        <v>36</v>
      </c>
      <c r="AP15" s="6" t="b">
        <f>BB15</f>
        <v>0</v>
      </c>
      <c r="AQ15" s="45" t="b">
        <f t="shared" si="0"/>
        <v>0</v>
      </c>
      <c r="AR15" s="45" t="b">
        <f t="shared" si="1"/>
        <v>0</v>
      </c>
      <c r="AS15" s="3"/>
      <c r="AT15" s="11" t="str">
        <f t="shared" si="4"/>
        <v/>
      </c>
      <c r="AU15" s="8"/>
      <c r="AV15" s="8"/>
      <c r="AW15" s="39"/>
      <c r="BB15" s="63" t="b">
        <v>0</v>
      </c>
    </row>
    <row r="16" spans="2:89">
      <c r="B16" s="359"/>
      <c r="C16" s="667" t="s">
        <v>216</v>
      </c>
      <c r="D16" s="667"/>
      <c r="E16" s="667"/>
      <c r="F16" s="667"/>
      <c r="G16" s="667"/>
      <c r="H16" s="667"/>
      <c r="I16" s="667"/>
      <c r="J16" s="667"/>
      <c r="K16" s="667"/>
      <c r="L16" s="667"/>
      <c r="M16" s="667"/>
      <c r="N16" s="667"/>
      <c r="O16" s="667"/>
      <c r="P16" s="667"/>
      <c r="Q16" s="667"/>
      <c r="R16" s="667"/>
      <c r="S16" s="667"/>
      <c r="T16" s="667"/>
      <c r="U16" s="667"/>
      <c r="V16" s="667"/>
      <c r="W16" s="667"/>
      <c r="X16" s="667"/>
      <c r="Y16" s="667"/>
      <c r="Z16" s="667"/>
      <c r="AA16" s="667"/>
      <c r="AB16" s="667"/>
      <c r="AC16" s="667"/>
      <c r="AD16" s="667"/>
      <c r="AE16" s="667"/>
      <c r="AF16" s="667"/>
      <c r="AG16" s="667"/>
      <c r="AH16" s="667"/>
      <c r="AI16" s="667"/>
      <c r="AJ16" s="667"/>
      <c r="AK16" s="668"/>
      <c r="AL16">
        <v>2</v>
      </c>
      <c r="AM16" s="6" t="str">
        <f t="shared" si="12"/>
        <v/>
      </c>
      <c r="AN16" s="6" t="b">
        <f t="shared" si="13"/>
        <v>0</v>
      </c>
      <c r="AO16" s="8" t="s">
        <v>37</v>
      </c>
      <c r="AP16" s="6" t="b">
        <f t="shared" ref="AP16:AP21" si="14">BB16</f>
        <v>0</v>
      </c>
      <c r="AQ16" s="45" t="b">
        <f t="shared" si="0"/>
        <v>0</v>
      </c>
      <c r="AR16" s="45" t="b">
        <f t="shared" si="1"/>
        <v>0</v>
      </c>
      <c r="AS16" s="3"/>
      <c r="AT16" s="11" t="str">
        <f t="shared" si="4"/>
        <v/>
      </c>
      <c r="AU16" s="8"/>
      <c r="AV16" s="8"/>
      <c r="AW16" s="39"/>
      <c r="BB16" s="63" t="b">
        <v>0</v>
      </c>
    </row>
    <row r="17" spans="2:54">
      <c r="B17" s="359"/>
      <c r="C17" s="667" t="s">
        <v>217</v>
      </c>
      <c r="D17" s="667"/>
      <c r="E17" s="667"/>
      <c r="F17" s="667"/>
      <c r="G17" s="667"/>
      <c r="H17" s="667"/>
      <c r="I17" s="667"/>
      <c r="J17" s="667"/>
      <c r="K17" s="667"/>
      <c r="L17" s="667"/>
      <c r="M17" s="667"/>
      <c r="N17" s="667"/>
      <c r="O17" s="667"/>
      <c r="P17" s="667"/>
      <c r="Q17" s="667"/>
      <c r="R17" s="667"/>
      <c r="S17" s="667"/>
      <c r="T17" s="667"/>
      <c r="U17" s="667"/>
      <c r="V17" s="667"/>
      <c r="W17" s="667"/>
      <c r="X17" s="667"/>
      <c r="Y17" s="667"/>
      <c r="Z17" s="667"/>
      <c r="AA17" s="667"/>
      <c r="AB17" s="667"/>
      <c r="AC17" s="667"/>
      <c r="AD17" s="667"/>
      <c r="AE17" s="667"/>
      <c r="AF17" s="667"/>
      <c r="AG17" s="667"/>
      <c r="AH17" s="667"/>
      <c r="AI17" s="667"/>
      <c r="AJ17" s="667"/>
      <c r="AK17" s="668"/>
      <c r="AL17">
        <v>2</v>
      </c>
      <c r="AM17" s="6" t="str">
        <f t="shared" si="12"/>
        <v/>
      </c>
      <c r="AN17" s="6" t="b">
        <f t="shared" si="13"/>
        <v>0</v>
      </c>
      <c r="AO17" s="8" t="s">
        <v>38</v>
      </c>
      <c r="AP17" s="6" t="b">
        <f t="shared" si="14"/>
        <v>0</v>
      </c>
      <c r="AQ17" s="45" t="b">
        <f t="shared" si="0"/>
        <v>0</v>
      </c>
      <c r="AR17" s="45" t="b">
        <f t="shared" si="1"/>
        <v>0</v>
      </c>
      <c r="AS17" s="3"/>
      <c r="AT17" s="11" t="str">
        <f t="shared" si="4"/>
        <v/>
      </c>
      <c r="AU17" s="8"/>
      <c r="AV17" s="8"/>
      <c r="AW17" s="39"/>
      <c r="BB17" s="63" t="b">
        <v>0</v>
      </c>
    </row>
    <row r="18" spans="2:54">
      <c r="B18" s="359"/>
      <c r="C18" s="667" t="s">
        <v>218</v>
      </c>
      <c r="D18" s="667"/>
      <c r="E18" s="667"/>
      <c r="F18" s="667"/>
      <c r="G18" s="667"/>
      <c r="H18" s="667"/>
      <c r="I18" s="667"/>
      <c r="J18" s="667"/>
      <c r="K18" s="667"/>
      <c r="L18" s="667"/>
      <c r="M18" s="667"/>
      <c r="N18" s="667"/>
      <c r="O18" s="667"/>
      <c r="P18" s="667"/>
      <c r="Q18" s="667"/>
      <c r="R18" s="667"/>
      <c r="S18" s="667"/>
      <c r="T18" s="667"/>
      <c r="U18" s="667"/>
      <c r="V18" s="667"/>
      <c r="W18" s="667"/>
      <c r="X18" s="667"/>
      <c r="Y18" s="667"/>
      <c r="Z18" s="667"/>
      <c r="AA18" s="667"/>
      <c r="AB18" s="667"/>
      <c r="AC18" s="667"/>
      <c r="AD18" s="667"/>
      <c r="AE18" s="667"/>
      <c r="AF18" s="667"/>
      <c r="AG18" s="667"/>
      <c r="AH18" s="667"/>
      <c r="AI18" s="667"/>
      <c r="AJ18" s="667"/>
      <c r="AK18" s="668"/>
      <c r="AL18">
        <v>2</v>
      </c>
      <c r="AM18" s="6" t="str">
        <f t="shared" si="12"/>
        <v/>
      </c>
      <c r="AN18" s="6" t="b">
        <f t="shared" si="13"/>
        <v>0</v>
      </c>
      <c r="AO18" s="8" t="s">
        <v>39</v>
      </c>
      <c r="AP18" s="6" t="b">
        <f t="shared" si="14"/>
        <v>0</v>
      </c>
      <c r="AQ18" s="45" t="b">
        <f t="shared" si="0"/>
        <v>0</v>
      </c>
      <c r="AR18" s="45" t="b">
        <f t="shared" si="1"/>
        <v>0</v>
      </c>
      <c r="AS18" s="3"/>
      <c r="AT18" s="11" t="str">
        <f t="shared" si="4"/>
        <v/>
      </c>
      <c r="AU18" s="8"/>
      <c r="AV18" s="8"/>
      <c r="AW18" s="39"/>
      <c r="BB18" s="63" t="b">
        <v>0</v>
      </c>
    </row>
    <row r="19" spans="2:54">
      <c r="B19" s="359"/>
      <c r="C19" s="667" t="s">
        <v>219</v>
      </c>
      <c r="D19" s="667"/>
      <c r="E19" s="667"/>
      <c r="F19" s="667"/>
      <c r="G19" s="667"/>
      <c r="H19" s="667"/>
      <c r="I19" s="667"/>
      <c r="J19" s="667"/>
      <c r="K19" s="667"/>
      <c r="L19" s="667"/>
      <c r="M19" s="667"/>
      <c r="N19" s="667"/>
      <c r="O19" s="667"/>
      <c r="P19" s="667"/>
      <c r="Q19" s="667"/>
      <c r="R19" s="667"/>
      <c r="S19" s="667"/>
      <c r="T19" s="667"/>
      <c r="U19" s="667"/>
      <c r="V19" s="667"/>
      <c r="W19" s="667"/>
      <c r="X19" s="667"/>
      <c r="Y19" s="667"/>
      <c r="Z19" s="667"/>
      <c r="AA19" s="667"/>
      <c r="AB19" s="667"/>
      <c r="AC19" s="667"/>
      <c r="AD19" s="667"/>
      <c r="AE19" s="667"/>
      <c r="AF19" s="667"/>
      <c r="AG19" s="667"/>
      <c r="AH19" s="667"/>
      <c r="AI19" s="667"/>
      <c r="AJ19" s="667"/>
      <c r="AK19" s="668"/>
      <c r="AL19">
        <v>2</v>
      </c>
      <c r="AM19" s="6" t="str">
        <f t="shared" si="12"/>
        <v/>
      </c>
      <c r="AN19" s="6" t="b">
        <f t="shared" si="13"/>
        <v>0</v>
      </c>
      <c r="AO19" s="8" t="s">
        <v>40</v>
      </c>
      <c r="AP19" s="6" t="b">
        <f t="shared" si="14"/>
        <v>0</v>
      </c>
      <c r="AQ19" s="45" t="b">
        <f t="shared" si="0"/>
        <v>0</v>
      </c>
      <c r="AR19" s="45" t="b">
        <f t="shared" si="1"/>
        <v>0</v>
      </c>
      <c r="AS19" s="3"/>
      <c r="AT19" s="11" t="str">
        <f t="shared" si="4"/>
        <v/>
      </c>
      <c r="AU19" s="8"/>
      <c r="AV19" s="8"/>
      <c r="AW19" s="39"/>
      <c r="BB19" s="63" t="b">
        <v>0</v>
      </c>
    </row>
    <row r="20" spans="2:54">
      <c r="B20" s="359"/>
      <c r="C20" s="667" t="s">
        <v>220</v>
      </c>
      <c r="D20" s="667"/>
      <c r="E20" s="667"/>
      <c r="F20" s="667"/>
      <c r="G20" s="667"/>
      <c r="H20" s="667"/>
      <c r="I20" s="667"/>
      <c r="J20" s="667"/>
      <c r="K20" s="667"/>
      <c r="L20" s="667"/>
      <c r="M20" s="667"/>
      <c r="N20" s="667"/>
      <c r="O20" s="667"/>
      <c r="P20" s="667"/>
      <c r="Q20" s="667"/>
      <c r="R20" s="667"/>
      <c r="S20" s="667"/>
      <c r="T20" s="667"/>
      <c r="U20" s="667"/>
      <c r="V20" s="667"/>
      <c r="W20" s="667"/>
      <c r="X20" s="667"/>
      <c r="Y20" s="667"/>
      <c r="Z20" s="667"/>
      <c r="AA20" s="667"/>
      <c r="AB20" s="667"/>
      <c r="AC20" s="667"/>
      <c r="AD20" s="667"/>
      <c r="AE20" s="667"/>
      <c r="AF20" s="667"/>
      <c r="AG20" s="667"/>
      <c r="AH20" s="667"/>
      <c r="AI20" s="667"/>
      <c r="AJ20" s="667"/>
      <c r="AK20" s="668"/>
      <c r="AL20">
        <v>2</v>
      </c>
      <c r="AM20" s="6" t="str">
        <f t="shared" si="12"/>
        <v/>
      </c>
      <c r="AN20" s="6" t="b">
        <f t="shared" si="13"/>
        <v>0</v>
      </c>
      <c r="AO20" s="8" t="s">
        <v>41</v>
      </c>
      <c r="AP20" s="6" t="b">
        <f t="shared" si="14"/>
        <v>0</v>
      </c>
      <c r="AQ20" s="45" t="b">
        <f t="shared" si="0"/>
        <v>0</v>
      </c>
      <c r="AR20" s="45" t="b">
        <f t="shared" si="1"/>
        <v>0</v>
      </c>
      <c r="AS20" s="3"/>
      <c r="AT20" s="11" t="str">
        <f t="shared" si="4"/>
        <v/>
      </c>
      <c r="AU20" s="8"/>
      <c r="AV20" s="8"/>
      <c r="AW20" s="39"/>
      <c r="BB20" s="63" t="b">
        <v>0</v>
      </c>
    </row>
    <row r="21" spans="2:54">
      <c r="B21" s="359"/>
      <c r="C21" s="667" t="s">
        <v>221</v>
      </c>
      <c r="D21" s="667"/>
      <c r="E21" s="667"/>
      <c r="F21" s="667"/>
      <c r="G21" s="667"/>
      <c r="H21" s="667"/>
      <c r="I21" s="667"/>
      <c r="J21" s="667"/>
      <c r="K21" s="667"/>
      <c r="L21" s="667"/>
      <c r="M21" s="667"/>
      <c r="N21" s="667"/>
      <c r="O21" s="667"/>
      <c r="P21" s="667"/>
      <c r="Q21" s="667"/>
      <c r="R21" s="667"/>
      <c r="S21" s="667"/>
      <c r="T21" s="667"/>
      <c r="U21" s="667"/>
      <c r="V21" s="667"/>
      <c r="W21" s="667"/>
      <c r="X21" s="667"/>
      <c r="Y21" s="667"/>
      <c r="Z21" s="667"/>
      <c r="AA21" s="667"/>
      <c r="AB21" s="667"/>
      <c r="AC21" s="667"/>
      <c r="AD21" s="667"/>
      <c r="AE21" s="667"/>
      <c r="AF21" s="667"/>
      <c r="AG21" s="667"/>
      <c r="AH21" s="667"/>
      <c r="AI21" s="667"/>
      <c r="AJ21" s="667"/>
      <c r="AK21" s="668"/>
      <c r="AL21">
        <v>2</v>
      </c>
      <c r="AM21" s="6" t="str">
        <f t="shared" si="12"/>
        <v/>
      </c>
      <c r="AN21" s="6" t="b">
        <f t="shared" si="13"/>
        <v>0</v>
      </c>
      <c r="AO21" s="8" t="s">
        <v>42</v>
      </c>
      <c r="AP21" s="6" t="b">
        <f t="shared" si="14"/>
        <v>0</v>
      </c>
      <c r="AQ21" s="45" t="b">
        <f t="shared" si="0"/>
        <v>0</v>
      </c>
      <c r="AR21" s="45" t="b">
        <f t="shared" si="1"/>
        <v>0</v>
      </c>
      <c r="AS21" s="3"/>
      <c r="AT21" s="11" t="str">
        <f t="shared" si="4"/>
        <v/>
      </c>
      <c r="AU21" s="8"/>
      <c r="AV21" s="8"/>
      <c r="AW21" s="39"/>
      <c r="BB21" s="63" t="b">
        <v>0</v>
      </c>
    </row>
    <row r="22" spans="2:54">
      <c r="B22" s="666" t="s">
        <v>7</v>
      </c>
      <c r="C22" s="652"/>
      <c r="D22" s="652"/>
      <c r="E22" s="652"/>
      <c r="F22" s="652"/>
      <c r="G22" s="652"/>
      <c r="H22" s="652"/>
      <c r="I22" s="652"/>
      <c r="J22" s="652"/>
      <c r="K22" s="652"/>
      <c r="L22" s="652"/>
      <c r="M22" s="652"/>
      <c r="N22" s="652"/>
      <c r="O22" s="652"/>
      <c r="P22" s="652"/>
      <c r="Q22" s="652"/>
      <c r="R22" s="652"/>
      <c r="S22" s="652"/>
      <c r="T22" s="652"/>
      <c r="U22" s="652"/>
      <c r="V22" s="652"/>
      <c r="W22" s="652"/>
      <c r="X22" s="652"/>
      <c r="Y22" s="652"/>
      <c r="Z22" s="652"/>
      <c r="AA22" s="652"/>
      <c r="AB22" s="652"/>
      <c r="AC22" s="652"/>
      <c r="AD22" s="652"/>
      <c r="AE22" s="652"/>
      <c r="AF22" s="652"/>
      <c r="AG22" s="652"/>
      <c r="AH22" s="652"/>
      <c r="AI22" s="652"/>
      <c r="AJ22" s="652"/>
      <c r="AK22" s="361">
        <f>COUNTIF(BB23:BB25,TRUE)</f>
        <v>0</v>
      </c>
      <c r="AL22" s="5">
        <v>1</v>
      </c>
      <c r="AM22" t="str">
        <f>B22</f>
        <v>5.防腐劑類:</v>
      </c>
      <c r="AN22" t="b">
        <f>OR(BB23:BB25)</f>
        <v>0</v>
      </c>
      <c r="AO22" s="8" t="s">
        <v>43</v>
      </c>
      <c r="AP22" t="b">
        <f>TRUE</f>
        <v>1</v>
      </c>
      <c r="AQ22" s="45" t="b">
        <f t="shared" si="0"/>
        <v>0</v>
      </c>
      <c r="AR22" s="45" t="b">
        <f t="shared" si="1"/>
        <v>0</v>
      </c>
      <c r="AS22" s="3"/>
      <c r="AT22" s="11" t="str">
        <f t="shared" si="4"/>
        <v/>
      </c>
      <c r="AU22" s="8"/>
      <c r="AV22" s="8"/>
      <c r="AW22" s="39"/>
    </row>
    <row r="23" spans="2:54">
      <c r="B23" s="359"/>
      <c r="C23" s="667" t="s">
        <v>224</v>
      </c>
      <c r="D23" s="667"/>
      <c r="E23" s="667"/>
      <c r="F23" s="667"/>
      <c r="G23" s="667"/>
      <c r="H23" s="667"/>
      <c r="I23" s="667"/>
      <c r="J23" s="667"/>
      <c r="K23" s="667"/>
      <c r="L23" s="667"/>
      <c r="M23" s="667"/>
      <c r="N23" s="667"/>
      <c r="O23" s="667"/>
      <c r="P23" s="667"/>
      <c r="Q23" s="667"/>
      <c r="R23" s="667"/>
      <c r="S23" s="667"/>
      <c r="T23" s="667"/>
      <c r="U23" s="667"/>
      <c r="V23" s="667"/>
      <c r="W23" s="667"/>
      <c r="X23" s="667"/>
      <c r="Y23" s="667"/>
      <c r="Z23" s="667"/>
      <c r="AA23" s="667"/>
      <c r="AB23" s="667"/>
      <c r="AC23" s="667"/>
      <c r="AD23" s="667"/>
      <c r="AE23" s="667"/>
      <c r="AF23" s="667"/>
      <c r="AG23" s="667"/>
      <c r="AH23" s="667"/>
      <c r="AI23" s="667"/>
      <c r="AJ23" s="667"/>
      <c r="AK23" s="668"/>
      <c r="AL23">
        <v>2</v>
      </c>
      <c r="AM23" s="6" t="str">
        <f t="shared" ref="AM23:AM25" si="15">IF(BB23,C23,"")</f>
        <v/>
      </c>
      <c r="AN23" s="6" t="b">
        <f t="shared" ref="AN23:AN25" si="16">BB23</f>
        <v>0</v>
      </c>
      <c r="AO23" s="8" t="s">
        <v>44</v>
      </c>
      <c r="AP23" s="6" t="b">
        <f t="shared" ref="AP23:AP25" si="17">BB23</f>
        <v>0</v>
      </c>
      <c r="AQ23" s="45" t="b">
        <f t="shared" si="0"/>
        <v>0</v>
      </c>
      <c r="AR23" s="45" t="b">
        <f t="shared" si="1"/>
        <v>0</v>
      </c>
      <c r="AS23" s="3"/>
      <c r="AT23" s="11" t="str">
        <f t="shared" si="4"/>
        <v/>
      </c>
      <c r="AU23" s="8"/>
      <c r="AV23" s="8"/>
      <c r="AW23" s="39"/>
      <c r="BB23" s="63" t="b">
        <v>0</v>
      </c>
    </row>
    <row r="24" spans="2:54">
      <c r="B24" s="359"/>
      <c r="C24" s="667" t="s">
        <v>225</v>
      </c>
      <c r="D24" s="667"/>
      <c r="E24" s="667"/>
      <c r="F24" s="667"/>
      <c r="G24" s="667"/>
      <c r="H24" s="667"/>
      <c r="I24" s="667"/>
      <c r="J24" s="667"/>
      <c r="K24" s="667"/>
      <c r="L24" s="667"/>
      <c r="M24" s="667"/>
      <c r="N24" s="667"/>
      <c r="O24" s="667"/>
      <c r="P24" s="667"/>
      <c r="Q24" s="667"/>
      <c r="R24" s="667"/>
      <c r="S24" s="667"/>
      <c r="T24" s="667"/>
      <c r="U24" s="667"/>
      <c r="V24" s="667"/>
      <c r="W24" s="667"/>
      <c r="X24" s="667"/>
      <c r="Y24" s="667"/>
      <c r="Z24" s="667"/>
      <c r="AA24" s="667"/>
      <c r="AB24" s="667"/>
      <c r="AC24" s="667"/>
      <c r="AD24" s="667"/>
      <c r="AE24" s="667"/>
      <c r="AF24" s="667"/>
      <c r="AG24" s="667"/>
      <c r="AH24" s="667"/>
      <c r="AI24" s="667"/>
      <c r="AJ24" s="667"/>
      <c r="AK24" s="668"/>
      <c r="AL24">
        <v>2</v>
      </c>
      <c r="AM24" s="6" t="str">
        <f t="shared" si="15"/>
        <v/>
      </c>
      <c r="AN24" s="6" t="b">
        <f t="shared" si="16"/>
        <v>0</v>
      </c>
      <c r="AO24" s="8" t="s">
        <v>45</v>
      </c>
      <c r="AP24" s="6" t="b">
        <f t="shared" si="17"/>
        <v>0</v>
      </c>
      <c r="AQ24" s="45" t="b">
        <f t="shared" si="0"/>
        <v>0</v>
      </c>
      <c r="AR24" s="45" t="b">
        <f t="shared" si="1"/>
        <v>0</v>
      </c>
      <c r="AS24" s="3"/>
      <c r="AT24" s="11" t="str">
        <f t="shared" si="4"/>
        <v/>
      </c>
      <c r="AU24" s="8"/>
      <c r="AV24" s="8"/>
      <c r="AW24" s="39"/>
      <c r="BB24" s="63" t="b">
        <v>0</v>
      </c>
    </row>
    <row r="25" spans="2:54">
      <c r="B25" s="359"/>
      <c r="C25" s="667" t="s">
        <v>226</v>
      </c>
      <c r="D25" s="667"/>
      <c r="E25" s="667"/>
      <c r="F25" s="667"/>
      <c r="G25" s="667"/>
      <c r="H25" s="667"/>
      <c r="I25" s="667"/>
      <c r="J25" s="667"/>
      <c r="K25" s="667"/>
      <c r="L25" s="667"/>
      <c r="M25" s="667"/>
      <c r="N25" s="667"/>
      <c r="O25" s="667"/>
      <c r="P25" s="667"/>
      <c r="Q25" s="667"/>
      <c r="R25" s="667"/>
      <c r="S25" s="667"/>
      <c r="T25" s="667"/>
      <c r="U25" s="667"/>
      <c r="V25" s="667"/>
      <c r="W25" s="667"/>
      <c r="X25" s="667"/>
      <c r="Y25" s="667"/>
      <c r="Z25" s="667"/>
      <c r="AA25" s="667"/>
      <c r="AB25" s="667"/>
      <c r="AC25" s="667"/>
      <c r="AD25" s="667"/>
      <c r="AE25" s="667"/>
      <c r="AF25" s="667"/>
      <c r="AG25" s="667"/>
      <c r="AH25" s="667"/>
      <c r="AI25" s="667"/>
      <c r="AJ25" s="667"/>
      <c r="AK25" s="668"/>
      <c r="AL25">
        <v>2</v>
      </c>
      <c r="AM25" s="6" t="str">
        <f t="shared" si="15"/>
        <v/>
      </c>
      <c r="AN25" s="6" t="b">
        <f t="shared" si="16"/>
        <v>0</v>
      </c>
      <c r="AO25" s="8" t="s">
        <v>58</v>
      </c>
      <c r="AP25" s="6" t="b">
        <f t="shared" si="17"/>
        <v>0</v>
      </c>
      <c r="AQ25" s="45" t="b">
        <f t="shared" si="0"/>
        <v>0</v>
      </c>
      <c r="AR25" s="45" t="b">
        <f t="shared" si="1"/>
        <v>0</v>
      </c>
      <c r="AS25" s="3"/>
      <c r="AT25" s="11" t="str">
        <f t="shared" si="4"/>
        <v/>
      </c>
      <c r="AU25" s="8"/>
      <c r="AV25" s="8"/>
      <c r="AW25" s="39"/>
      <c r="BB25" s="63" t="b">
        <v>0</v>
      </c>
    </row>
    <row r="26" spans="2:54">
      <c r="B26" s="666" t="s">
        <v>119</v>
      </c>
      <c r="C26" s="652"/>
      <c r="D26" s="652"/>
      <c r="E26" s="652"/>
      <c r="F26" s="652"/>
      <c r="G26" s="652"/>
      <c r="H26" s="652"/>
      <c r="I26" s="652"/>
      <c r="J26" s="652"/>
      <c r="K26" s="652"/>
      <c r="L26" s="652"/>
      <c r="M26" s="652"/>
      <c r="N26" s="652"/>
      <c r="O26" s="652"/>
      <c r="P26" s="652"/>
      <c r="Q26" s="652"/>
      <c r="R26" s="652"/>
      <c r="S26" s="652"/>
      <c r="T26" s="652"/>
      <c r="U26" s="652"/>
      <c r="V26" s="652"/>
      <c r="W26" s="652"/>
      <c r="X26" s="652"/>
      <c r="Y26" s="652"/>
      <c r="Z26" s="652"/>
      <c r="AA26" s="652"/>
      <c r="AB26" s="652"/>
      <c r="AC26" s="652"/>
      <c r="AD26" s="652"/>
      <c r="AE26" s="652"/>
      <c r="AF26" s="652"/>
      <c r="AG26" s="652"/>
      <c r="AH26" s="652"/>
      <c r="AI26" s="652"/>
      <c r="AJ26" s="652"/>
      <c r="AK26" s="361">
        <f>COUNTIF(BB27,TRUE)</f>
        <v>0</v>
      </c>
      <c r="AL26" s="5">
        <v>1</v>
      </c>
      <c r="AM26" t="str">
        <f>B26</f>
        <v>6.其他:(未在表列測項請自行填寫)</v>
      </c>
      <c r="AN26" t="b">
        <f>OR(BB27)</f>
        <v>0</v>
      </c>
      <c r="AO26" s="8" t="s">
        <v>46</v>
      </c>
      <c r="AP26" t="b">
        <f>TRUE</f>
        <v>1</v>
      </c>
      <c r="AQ26" s="45" t="b">
        <f t="shared" si="0"/>
        <v>0</v>
      </c>
      <c r="AR26" s="45" t="b">
        <f t="shared" si="1"/>
        <v>0</v>
      </c>
      <c r="AS26" s="3"/>
      <c r="AT26" s="11" t="str">
        <f t="shared" si="4"/>
        <v/>
      </c>
      <c r="AU26" s="8"/>
      <c r="AV26" s="8"/>
      <c r="AW26" s="39"/>
    </row>
    <row r="27" spans="2:54" ht="16.5" thickBot="1">
      <c r="B27" s="360"/>
      <c r="C27" s="663"/>
      <c r="D27" s="663"/>
      <c r="E27" s="663"/>
      <c r="F27" s="663"/>
      <c r="G27" s="663"/>
      <c r="H27" s="663"/>
      <c r="I27" s="663"/>
      <c r="J27" s="663"/>
      <c r="K27" s="663"/>
      <c r="L27" s="663"/>
      <c r="M27" s="663"/>
      <c r="N27" s="663"/>
      <c r="O27" s="663"/>
      <c r="P27" s="663"/>
      <c r="Q27" s="663"/>
      <c r="R27" s="663"/>
      <c r="S27" s="663"/>
      <c r="T27" s="663"/>
      <c r="U27" s="663"/>
      <c r="V27" s="663"/>
      <c r="W27" s="663"/>
      <c r="X27" s="663"/>
      <c r="Y27" s="663"/>
      <c r="Z27" s="663"/>
      <c r="AA27" s="663"/>
      <c r="AB27" s="663"/>
      <c r="AC27" s="663"/>
      <c r="AD27" s="663"/>
      <c r="AE27" s="663"/>
      <c r="AF27" s="663"/>
      <c r="AG27" s="663"/>
      <c r="AH27" s="663"/>
      <c r="AI27" s="663"/>
      <c r="AJ27" s="663"/>
      <c r="AK27" s="664"/>
      <c r="AL27">
        <v>2</v>
      </c>
      <c r="AM27" s="6" t="str">
        <f>IF(BB27,C27,"")</f>
        <v/>
      </c>
      <c r="AN27" s="6" t="b">
        <f>BB27</f>
        <v>0</v>
      </c>
      <c r="AO27" s="8" t="s">
        <v>47</v>
      </c>
      <c r="AP27" s="6" t="b">
        <f>AND(BB27,C27&lt;&gt;"")</f>
        <v>0</v>
      </c>
      <c r="AQ27" s="45" t="b">
        <f t="shared" si="0"/>
        <v>0</v>
      </c>
      <c r="AR27" s="45" t="b">
        <f t="shared" si="1"/>
        <v>0</v>
      </c>
      <c r="AS27" s="3"/>
      <c r="AT27" s="11" t="str">
        <f t="shared" si="4"/>
        <v/>
      </c>
      <c r="AU27" s="8"/>
      <c r="AV27" s="8"/>
      <c r="AW27" s="39"/>
      <c r="BB27" s="63" t="b">
        <v>0</v>
      </c>
    </row>
    <row r="28" spans="2:54" ht="20.25" thickTop="1">
      <c r="B28" s="665" t="s">
        <v>275</v>
      </c>
      <c r="C28" s="665"/>
      <c r="D28" s="665"/>
      <c r="E28" s="665"/>
      <c r="F28" s="665"/>
      <c r="G28" s="665"/>
      <c r="H28" s="665"/>
      <c r="I28" s="665"/>
      <c r="J28" s="665"/>
      <c r="K28" s="665"/>
      <c r="L28" s="665"/>
      <c r="M28" s="665"/>
      <c r="N28" s="665"/>
      <c r="O28" s="665"/>
      <c r="P28" s="665"/>
      <c r="Q28" s="665"/>
      <c r="R28" s="665"/>
      <c r="S28" s="665"/>
      <c r="T28" s="665"/>
      <c r="U28" s="665"/>
      <c r="V28" s="665"/>
      <c r="W28" s="665"/>
      <c r="X28" s="665"/>
      <c r="Y28" s="665"/>
      <c r="Z28" s="665"/>
      <c r="AA28" s="665"/>
      <c r="AB28" s="665"/>
      <c r="AC28" s="665"/>
      <c r="AD28" s="665"/>
      <c r="AE28" s="665"/>
      <c r="AF28" s="665"/>
      <c r="AG28" s="665"/>
      <c r="AH28" s="665"/>
      <c r="AI28" s="665"/>
      <c r="AJ28" s="665"/>
      <c r="AK28" s="665"/>
      <c r="AT28" s="11" t="str">
        <f t="shared" si="4"/>
        <v/>
      </c>
      <c r="AW28" s="39"/>
    </row>
    <row r="29" spans="2:54">
      <c r="AT29" s="11" t="str">
        <f t="shared" si="4"/>
        <v/>
      </c>
      <c r="AW29" s="39"/>
    </row>
    <row r="30" spans="2:54">
      <c r="AT30" s="11" t="str">
        <f t="shared" si="4"/>
        <v/>
      </c>
      <c r="AW30" s="39"/>
    </row>
    <row r="31" spans="2:54">
      <c r="AT31" s="11" t="str">
        <f t="shared" si="4"/>
        <v/>
      </c>
      <c r="AW31" s="39"/>
    </row>
    <row r="32" spans="2:54">
      <c r="AT32" s="11" t="str">
        <f t="shared" si="4"/>
        <v/>
      </c>
      <c r="AW32" s="39"/>
    </row>
    <row r="33" spans="46:49">
      <c r="AT33" s="11" t="str">
        <f t="shared" si="4"/>
        <v/>
      </c>
      <c r="AW33" s="39"/>
    </row>
    <row r="34" spans="46:49">
      <c r="AT34" s="11" t="str">
        <f t="shared" si="4"/>
        <v/>
      </c>
      <c r="AW34" s="39"/>
    </row>
    <row r="35" spans="46:49">
      <c r="AT35" s="11" t="str">
        <f t="shared" si="4"/>
        <v/>
      </c>
      <c r="AW35" s="39"/>
    </row>
    <row r="36" spans="46:49">
      <c r="AT36" s="11" t="str">
        <f t="shared" si="4"/>
        <v/>
      </c>
      <c r="AW36" s="39"/>
    </row>
    <row r="37" spans="46:49">
      <c r="AT37" s="11" t="str">
        <f t="shared" si="4"/>
        <v/>
      </c>
      <c r="AW37" s="39"/>
    </row>
    <row r="38" spans="46:49">
      <c r="AT38" s="11" t="str">
        <f t="shared" si="4"/>
        <v/>
      </c>
      <c r="AW38" s="39"/>
    </row>
    <row r="39" spans="46:49">
      <c r="AT39" s="11" t="str">
        <f t="shared" si="4"/>
        <v/>
      </c>
      <c r="AW39" s="39"/>
    </row>
    <row r="40" spans="46:49">
      <c r="AT40" s="11" t="str">
        <f t="shared" si="4"/>
        <v/>
      </c>
      <c r="AW40" s="39"/>
    </row>
    <row r="41" spans="46:49">
      <c r="AT41" s="11" t="str">
        <f t="shared" si="4"/>
        <v/>
      </c>
      <c r="AW41" s="39"/>
    </row>
    <row r="42" spans="46:49">
      <c r="AT42" s="11" t="str">
        <f t="shared" si="4"/>
        <v/>
      </c>
      <c r="AW42" s="39"/>
    </row>
    <row r="43" spans="46:49">
      <c r="AT43" s="11" t="str">
        <f t="shared" si="4"/>
        <v/>
      </c>
      <c r="AW43" s="39"/>
    </row>
    <row r="44" spans="46:49">
      <c r="AT44" s="11" t="str">
        <f t="shared" si="4"/>
        <v/>
      </c>
      <c r="AW44" s="39"/>
    </row>
    <row r="45" spans="46:49">
      <c r="AT45" s="11" t="str">
        <f t="shared" si="4"/>
        <v/>
      </c>
      <c r="AW45" s="39"/>
    </row>
    <row r="46" spans="46:49">
      <c r="AT46" s="11" t="str">
        <f t="shared" si="4"/>
        <v/>
      </c>
      <c r="AW46" s="39"/>
    </row>
    <row r="47" spans="46:49">
      <c r="AT47" s="11" t="str">
        <f t="shared" si="4"/>
        <v/>
      </c>
      <c r="AW47" s="39"/>
    </row>
    <row r="48" spans="46:49">
      <c r="AT48" s="11" t="str">
        <f t="shared" si="4"/>
        <v/>
      </c>
      <c r="AW48" s="39"/>
    </row>
    <row r="49" spans="46:49">
      <c r="AT49" s="11" t="str">
        <f t="shared" si="4"/>
        <v/>
      </c>
      <c r="AW49" s="39"/>
    </row>
    <row r="50" spans="46:49">
      <c r="AT50" s="11" t="str">
        <f t="shared" si="4"/>
        <v/>
      </c>
      <c r="AW50" s="39"/>
    </row>
    <row r="51" spans="46:49">
      <c r="AT51" s="11" t="str">
        <f t="shared" si="4"/>
        <v/>
      </c>
      <c r="AW51" s="39"/>
    </row>
    <row r="52" spans="46:49">
      <c r="AT52" s="11" t="str">
        <f t="shared" si="4"/>
        <v/>
      </c>
      <c r="AW52" s="39"/>
    </row>
    <row r="53" spans="46:49">
      <c r="AW53" s="39"/>
    </row>
    <row r="54" spans="46:49">
      <c r="AW54" s="39"/>
    </row>
    <row r="55" spans="46:49">
      <c r="AW55" s="39"/>
    </row>
    <row r="56" spans="46:49">
      <c r="AW56" s="39"/>
    </row>
    <row r="57" spans="46:49">
      <c r="AW57" s="39"/>
    </row>
    <row r="58" spans="46:49">
      <c r="AW58" s="39"/>
    </row>
    <row r="59" spans="46:49">
      <c r="AW59" s="39"/>
    </row>
    <row r="60" spans="46:49">
      <c r="AW60" s="39"/>
    </row>
    <row r="61" spans="46:49">
      <c r="AW61" s="39"/>
    </row>
    <row r="62" spans="46:49">
      <c r="AW62" s="39"/>
    </row>
    <row r="63" spans="46:49">
      <c r="AW63" s="39"/>
    </row>
    <row r="64" spans="46:49">
      <c r="AW64" s="39"/>
    </row>
    <row r="65" spans="49:49">
      <c r="AW65" s="39"/>
    </row>
    <row r="66" spans="49:49">
      <c r="AW66" s="39"/>
    </row>
    <row r="67" spans="49:49">
      <c r="AW67" s="39"/>
    </row>
    <row r="68" spans="49:49">
      <c r="AW68" s="39"/>
    </row>
    <row r="69" spans="49:49">
      <c r="AW69" s="39"/>
    </row>
    <row r="70" spans="49:49">
      <c r="AW70" s="39"/>
    </row>
    <row r="71" spans="49:49">
      <c r="AW71" s="39"/>
    </row>
    <row r="72" spans="49:49">
      <c r="AW72" s="39"/>
    </row>
    <row r="73" spans="49:49">
      <c r="AW73" s="39"/>
    </row>
    <row r="74" spans="49:49">
      <c r="AW74" s="39"/>
    </row>
    <row r="75" spans="49:49">
      <c r="AW75" s="39"/>
    </row>
    <row r="76" spans="49:49">
      <c r="AW76" s="39"/>
    </row>
    <row r="77" spans="49:49">
      <c r="AW77" s="39"/>
    </row>
    <row r="78" spans="49:49">
      <c r="AW78" s="39"/>
    </row>
    <row r="79" spans="49:49">
      <c r="AW79" s="39"/>
    </row>
    <row r="80" spans="49:49">
      <c r="AW80" s="39"/>
    </row>
    <row r="81" spans="49:49">
      <c r="AW81" s="39"/>
    </row>
    <row r="82" spans="49:49">
      <c r="AW82" s="39"/>
    </row>
    <row r="83" spans="49:49">
      <c r="AW83" s="39"/>
    </row>
    <row r="84" spans="49:49">
      <c r="AW84" s="39"/>
    </row>
  </sheetData>
  <sheetProtection formatCells="0" formatRows="0" selectLockedCells="1"/>
  <mergeCells count="37">
    <mergeCell ref="C27:AK27"/>
    <mergeCell ref="B28:AK28"/>
    <mergeCell ref="C21:AK21"/>
    <mergeCell ref="B22:AJ22"/>
    <mergeCell ref="C23:AK23"/>
    <mergeCell ref="C24:AK24"/>
    <mergeCell ref="C25:AK25"/>
    <mergeCell ref="B26:AJ26"/>
    <mergeCell ref="C20:AK20"/>
    <mergeCell ref="C9:AK9"/>
    <mergeCell ref="C10:AK10"/>
    <mergeCell ref="B11:AJ11"/>
    <mergeCell ref="C12:AK12"/>
    <mergeCell ref="C13:AK13"/>
    <mergeCell ref="B14:AJ14"/>
    <mergeCell ref="C15:AK15"/>
    <mergeCell ref="C16:AK16"/>
    <mergeCell ref="C17:AK17"/>
    <mergeCell ref="C18:AK18"/>
    <mergeCell ref="C19:AK19"/>
    <mergeCell ref="B8:AJ8"/>
    <mergeCell ref="C4:AK4"/>
    <mergeCell ref="BC4:CK4"/>
    <mergeCell ref="BB5:CK5"/>
    <mergeCell ref="BB6:BE6"/>
    <mergeCell ref="BF6:BG6"/>
    <mergeCell ref="BB7:BG7"/>
    <mergeCell ref="BH7:BK7"/>
    <mergeCell ref="C5:AK5"/>
    <mergeCell ref="C6:AK6"/>
    <mergeCell ref="C7:AK7"/>
    <mergeCell ref="B1:AK1"/>
    <mergeCell ref="BB1:CK1"/>
    <mergeCell ref="B2:AK2"/>
    <mergeCell ref="BB2:CK2"/>
    <mergeCell ref="B3:AJ3"/>
    <mergeCell ref="BB3:CJ3"/>
  </mergeCells>
  <phoneticPr fontId="1" type="noConversion"/>
  <conditionalFormatting sqref="B3">
    <cfRule type="expression" dxfId="1254" priority="82">
      <formula>$AK3</formula>
    </cfRule>
  </conditionalFormatting>
  <conditionalFormatting sqref="B8">
    <cfRule type="expression" dxfId="1253" priority="80">
      <formula>$AK8</formula>
    </cfRule>
  </conditionalFormatting>
  <conditionalFormatting sqref="B11">
    <cfRule type="expression" dxfId="1252" priority="78">
      <formula>$AK11</formula>
    </cfRule>
  </conditionalFormatting>
  <conditionalFormatting sqref="B14">
    <cfRule type="expression" dxfId="1251" priority="76">
      <formula>$AK14</formula>
    </cfRule>
  </conditionalFormatting>
  <conditionalFormatting sqref="B22">
    <cfRule type="expression" dxfId="1250" priority="74">
      <formula>$AK22</formula>
    </cfRule>
  </conditionalFormatting>
  <conditionalFormatting sqref="B26">
    <cfRule type="expression" dxfId="1249" priority="72">
      <formula>$AK26</formula>
    </cfRule>
  </conditionalFormatting>
  <conditionalFormatting sqref="B28">
    <cfRule type="expression" dxfId="1248" priority="43">
      <formula>OR($AL28=2,$AL28=3,$AL28=1)</formula>
    </cfRule>
    <cfRule type="expression" dxfId="1247" priority="44">
      <formula>OR($AL28=3)</formula>
    </cfRule>
  </conditionalFormatting>
  <conditionalFormatting sqref="B1:AX2 B3:AS52 AU3:AX3 AU4:AY52 B53:AY100">
    <cfRule type="expression" dxfId="1246" priority="62">
      <formula>OR($AL1=3)</formula>
    </cfRule>
  </conditionalFormatting>
  <conditionalFormatting sqref="B1:AX2 AU3:AX3 B3:AS52 AU4:AY52 B53:AY100">
    <cfRule type="expression" dxfId="1245" priority="63">
      <formula>OR($AL1=2,$AL1=3,$AL1=1)</formula>
    </cfRule>
  </conditionalFormatting>
  <conditionalFormatting sqref="C4:C7">
    <cfRule type="expression" dxfId="1244" priority="83" stopIfTrue="1">
      <formula>BB4=TRUE</formula>
    </cfRule>
  </conditionalFormatting>
  <conditionalFormatting sqref="C9:C10">
    <cfRule type="expression" dxfId="1243" priority="223" stopIfTrue="1">
      <formula>BB9=TRUE</formula>
    </cfRule>
  </conditionalFormatting>
  <conditionalFormatting sqref="C12:C13">
    <cfRule type="expression" dxfId="1242" priority="293" stopIfTrue="1">
      <formula>BB12=TRUE</formula>
    </cfRule>
  </conditionalFormatting>
  <conditionalFormatting sqref="C15:C21">
    <cfRule type="expression" dxfId="1241" priority="363" stopIfTrue="1">
      <formula>BB15=TRUE</formula>
    </cfRule>
  </conditionalFormatting>
  <conditionalFormatting sqref="C23:C25">
    <cfRule type="expression" dxfId="1240" priority="608" stopIfTrue="1">
      <formula>BB23=TRUE</formula>
    </cfRule>
  </conditionalFormatting>
  <conditionalFormatting sqref="C27">
    <cfRule type="expression" dxfId="1239" priority="42">
      <formula>AND(BB27, NOT(ISBLANK(C27)))</formula>
    </cfRule>
    <cfRule type="expression" dxfId="1238" priority="41">
      <formula>AND(BB27, ISBLANK(C27))</formula>
    </cfRule>
  </conditionalFormatting>
  <conditionalFormatting sqref="C27:AK27">
    <cfRule type="expression" dxfId="1237" priority="39">
      <formula>OR($AL27=2,$AL27=3,$AL27=1)</formula>
    </cfRule>
    <cfRule type="expression" dxfId="1236" priority="40">
      <formula>OR($AL27=3)</formula>
    </cfRule>
  </conditionalFormatting>
  <conditionalFormatting sqref="D4:D7">
    <cfRule type="expression" dxfId="1235" priority="84" stopIfTrue="1">
      <formula>CK4=TRUE</formula>
    </cfRule>
  </conditionalFormatting>
  <conditionalFormatting sqref="D9:D10">
    <cfRule type="expression" dxfId="1234" priority="224" stopIfTrue="1">
      <formula>CK9=TRUE</formula>
    </cfRule>
  </conditionalFormatting>
  <conditionalFormatting sqref="D12:D13">
    <cfRule type="expression" dxfId="1233" priority="294" stopIfTrue="1">
      <formula>CK12=TRUE</formula>
    </cfRule>
  </conditionalFormatting>
  <conditionalFormatting sqref="D15:D21">
    <cfRule type="expression" dxfId="1232" priority="364" stopIfTrue="1">
      <formula>CK15=TRUE</formula>
    </cfRule>
  </conditionalFormatting>
  <conditionalFormatting sqref="D23:D25">
    <cfRule type="expression" dxfId="1231" priority="609" stopIfTrue="1">
      <formula>CK23=TRUE</formula>
    </cfRule>
  </conditionalFormatting>
  <conditionalFormatting sqref="E4:E7">
    <cfRule type="expression" dxfId="1230" priority="85" stopIfTrue="1">
      <formula>CK4=TRUE</formula>
    </cfRule>
  </conditionalFormatting>
  <conditionalFormatting sqref="E9:E10">
    <cfRule type="expression" dxfId="1229" priority="225" stopIfTrue="1">
      <formula>CK9=TRUE</formula>
    </cfRule>
  </conditionalFormatting>
  <conditionalFormatting sqref="E12:E13">
    <cfRule type="expression" dxfId="1228" priority="295" stopIfTrue="1">
      <formula>CK12=TRUE</formula>
    </cfRule>
  </conditionalFormatting>
  <conditionalFormatting sqref="E15:E21">
    <cfRule type="expression" dxfId="1227" priority="365" stopIfTrue="1">
      <formula>CK15=TRUE</formula>
    </cfRule>
  </conditionalFormatting>
  <conditionalFormatting sqref="E23:E25">
    <cfRule type="expression" dxfId="1226" priority="610" stopIfTrue="1">
      <formula>CK23=TRUE</formula>
    </cfRule>
  </conditionalFormatting>
  <conditionalFormatting sqref="F4:F7">
    <cfRule type="expression" dxfId="1225" priority="86" stopIfTrue="1">
      <formula>CK4=TRUE</formula>
    </cfRule>
  </conditionalFormatting>
  <conditionalFormatting sqref="F9:F10">
    <cfRule type="expression" dxfId="1224" priority="226" stopIfTrue="1">
      <formula>CK9=TRUE</formula>
    </cfRule>
  </conditionalFormatting>
  <conditionalFormatting sqref="F12:F13">
    <cfRule type="expression" dxfId="1223" priority="296" stopIfTrue="1">
      <formula>CK12=TRUE</formula>
    </cfRule>
  </conditionalFormatting>
  <conditionalFormatting sqref="F15:F21">
    <cfRule type="expression" dxfId="1222" priority="366" stopIfTrue="1">
      <formula>CK15=TRUE</formula>
    </cfRule>
  </conditionalFormatting>
  <conditionalFormatting sqref="F23:F25">
    <cfRule type="expression" dxfId="1221" priority="611" stopIfTrue="1">
      <formula>CK23=TRUE</formula>
    </cfRule>
  </conditionalFormatting>
  <conditionalFormatting sqref="G4:G7">
    <cfRule type="expression" dxfId="1220" priority="87" stopIfTrue="1">
      <formula>CK4=TRUE</formula>
    </cfRule>
  </conditionalFormatting>
  <conditionalFormatting sqref="G9:G10">
    <cfRule type="expression" dxfId="1219" priority="227" stopIfTrue="1">
      <formula>CK9=TRUE</formula>
    </cfRule>
  </conditionalFormatting>
  <conditionalFormatting sqref="G12:G13">
    <cfRule type="expression" dxfId="1218" priority="297" stopIfTrue="1">
      <formula>CK12=TRUE</formula>
    </cfRule>
  </conditionalFormatting>
  <conditionalFormatting sqref="G15:G21">
    <cfRule type="expression" dxfId="1217" priority="367" stopIfTrue="1">
      <formula>CK15=TRUE</formula>
    </cfRule>
  </conditionalFormatting>
  <conditionalFormatting sqref="G23:G25">
    <cfRule type="expression" dxfId="1216" priority="612" stopIfTrue="1">
      <formula>CK23=TRUE</formula>
    </cfRule>
  </conditionalFormatting>
  <conditionalFormatting sqref="H4:H7">
    <cfRule type="expression" dxfId="1215" priority="88" stopIfTrue="1">
      <formula>CK4=TRUE</formula>
    </cfRule>
  </conditionalFormatting>
  <conditionalFormatting sqref="H9:H10">
    <cfRule type="expression" dxfId="1214" priority="228" stopIfTrue="1">
      <formula>CK9=TRUE</formula>
    </cfRule>
  </conditionalFormatting>
  <conditionalFormatting sqref="H12:H13">
    <cfRule type="expression" dxfId="1213" priority="298" stopIfTrue="1">
      <formula>CK12=TRUE</formula>
    </cfRule>
  </conditionalFormatting>
  <conditionalFormatting sqref="H15:H21">
    <cfRule type="expression" dxfId="1212" priority="368" stopIfTrue="1">
      <formula>CK15=TRUE</formula>
    </cfRule>
  </conditionalFormatting>
  <conditionalFormatting sqref="H23:H25">
    <cfRule type="expression" dxfId="1211" priority="613" stopIfTrue="1">
      <formula>CK23=TRUE</formula>
    </cfRule>
  </conditionalFormatting>
  <conditionalFormatting sqref="I4:I7">
    <cfRule type="expression" dxfId="1210" priority="89" stopIfTrue="1">
      <formula>CK4=TRUE</formula>
    </cfRule>
  </conditionalFormatting>
  <conditionalFormatting sqref="I9:I10">
    <cfRule type="expression" dxfId="1209" priority="229" stopIfTrue="1">
      <formula>CK9=TRUE</formula>
    </cfRule>
  </conditionalFormatting>
  <conditionalFormatting sqref="I12:I13">
    <cfRule type="expression" dxfId="1208" priority="299" stopIfTrue="1">
      <formula>CK12=TRUE</formula>
    </cfRule>
  </conditionalFormatting>
  <conditionalFormatting sqref="I15:I21">
    <cfRule type="expression" dxfId="1207" priority="369" stopIfTrue="1">
      <formula>CK15=TRUE</formula>
    </cfRule>
  </conditionalFormatting>
  <conditionalFormatting sqref="I23:I25">
    <cfRule type="expression" dxfId="1206" priority="614" stopIfTrue="1">
      <formula>CK23=TRUE</formula>
    </cfRule>
  </conditionalFormatting>
  <conditionalFormatting sqref="J4:J7">
    <cfRule type="expression" dxfId="1205" priority="90" stopIfTrue="1">
      <formula>CK4=TRUE</formula>
    </cfRule>
  </conditionalFormatting>
  <conditionalFormatting sqref="J9:J10">
    <cfRule type="expression" dxfId="1204" priority="230" stopIfTrue="1">
      <formula>CK9=TRUE</formula>
    </cfRule>
  </conditionalFormatting>
  <conditionalFormatting sqref="J12:J13">
    <cfRule type="expression" dxfId="1203" priority="300" stopIfTrue="1">
      <formula>CK12=TRUE</formula>
    </cfRule>
  </conditionalFormatting>
  <conditionalFormatting sqref="J15:J21">
    <cfRule type="expression" dxfId="1202" priority="370" stopIfTrue="1">
      <formula>CK15=TRUE</formula>
    </cfRule>
  </conditionalFormatting>
  <conditionalFormatting sqref="J23:J25">
    <cfRule type="expression" dxfId="1201" priority="615" stopIfTrue="1">
      <formula>CK23=TRUE</formula>
    </cfRule>
  </conditionalFormatting>
  <conditionalFormatting sqref="K4:K7">
    <cfRule type="expression" dxfId="1200" priority="91" stopIfTrue="1">
      <formula>CK4=TRUE</formula>
    </cfRule>
  </conditionalFormatting>
  <conditionalFormatting sqref="K9:K10">
    <cfRule type="expression" dxfId="1199" priority="231" stopIfTrue="1">
      <formula>CK9=TRUE</formula>
    </cfRule>
  </conditionalFormatting>
  <conditionalFormatting sqref="K12:K13">
    <cfRule type="expression" dxfId="1198" priority="301" stopIfTrue="1">
      <formula>CK12=TRUE</formula>
    </cfRule>
  </conditionalFormatting>
  <conditionalFormatting sqref="K15:K21">
    <cfRule type="expression" dxfId="1197" priority="371" stopIfTrue="1">
      <formula>CK15=TRUE</formula>
    </cfRule>
  </conditionalFormatting>
  <conditionalFormatting sqref="K23:K25">
    <cfRule type="expression" dxfId="1196" priority="616" stopIfTrue="1">
      <formula>CK23=TRUE</formula>
    </cfRule>
  </conditionalFormatting>
  <conditionalFormatting sqref="L4:L7">
    <cfRule type="expression" dxfId="1195" priority="92" stopIfTrue="1">
      <formula>CK4=TRUE</formula>
    </cfRule>
  </conditionalFormatting>
  <conditionalFormatting sqref="L9:L10">
    <cfRule type="expression" dxfId="1194" priority="232" stopIfTrue="1">
      <formula>CK9=TRUE</formula>
    </cfRule>
  </conditionalFormatting>
  <conditionalFormatting sqref="L12:L13">
    <cfRule type="expression" dxfId="1193" priority="302" stopIfTrue="1">
      <formula>CK12=TRUE</formula>
    </cfRule>
  </conditionalFormatting>
  <conditionalFormatting sqref="L15:L21">
    <cfRule type="expression" dxfId="1192" priority="372" stopIfTrue="1">
      <formula>CK15=TRUE</formula>
    </cfRule>
  </conditionalFormatting>
  <conditionalFormatting sqref="L23:L25">
    <cfRule type="expression" dxfId="1191" priority="617" stopIfTrue="1">
      <formula>CK23=TRUE</formula>
    </cfRule>
  </conditionalFormatting>
  <conditionalFormatting sqref="M4:M7">
    <cfRule type="expression" dxfId="1190" priority="93" stopIfTrue="1">
      <formula>CK4=TRUE</formula>
    </cfRule>
  </conditionalFormatting>
  <conditionalFormatting sqref="M9:M10">
    <cfRule type="expression" dxfId="1189" priority="233" stopIfTrue="1">
      <formula>CK9=TRUE</formula>
    </cfRule>
  </conditionalFormatting>
  <conditionalFormatting sqref="M12:M13">
    <cfRule type="expression" dxfId="1188" priority="303" stopIfTrue="1">
      <formula>CK12=TRUE</formula>
    </cfRule>
  </conditionalFormatting>
  <conditionalFormatting sqref="M15:M21">
    <cfRule type="expression" dxfId="1187" priority="373" stopIfTrue="1">
      <formula>CK15=TRUE</formula>
    </cfRule>
  </conditionalFormatting>
  <conditionalFormatting sqref="M23:M25">
    <cfRule type="expression" dxfId="1186" priority="618" stopIfTrue="1">
      <formula>CK23=TRUE</formula>
    </cfRule>
  </conditionalFormatting>
  <conditionalFormatting sqref="N4:N7">
    <cfRule type="expression" dxfId="1185" priority="94" stopIfTrue="1">
      <formula>CK4=TRUE</formula>
    </cfRule>
  </conditionalFormatting>
  <conditionalFormatting sqref="N9:N10">
    <cfRule type="expression" dxfId="1184" priority="234" stopIfTrue="1">
      <formula>CK9=TRUE</formula>
    </cfRule>
  </conditionalFormatting>
  <conditionalFormatting sqref="N12:N13">
    <cfRule type="expression" dxfId="1183" priority="304" stopIfTrue="1">
      <formula>CK12=TRUE</formula>
    </cfRule>
  </conditionalFormatting>
  <conditionalFormatting sqref="N15:N21">
    <cfRule type="expression" dxfId="1182" priority="374" stopIfTrue="1">
      <formula>CK15=TRUE</formula>
    </cfRule>
  </conditionalFormatting>
  <conditionalFormatting sqref="N23:N25">
    <cfRule type="expression" dxfId="1181" priority="619" stopIfTrue="1">
      <formula>CK23=TRUE</formula>
    </cfRule>
  </conditionalFormatting>
  <conditionalFormatting sqref="O4:O7">
    <cfRule type="expression" dxfId="1180" priority="95" stopIfTrue="1">
      <formula>CK4=TRUE</formula>
    </cfRule>
  </conditionalFormatting>
  <conditionalFormatting sqref="O9:O10">
    <cfRule type="expression" dxfId="1179" priority="235" stopIfTrue="1">
      <formula>CK9=TRUE</formula>
    </cfRule>
  </conditionalFormatting>
  <conditionalFormatting sqref="O12:O13">
    <cfRule type="expression" dxfId="1178" priority="305" stopIfTrue="1">
      <formula>CK12=TRUE</formula>
    </cfRule>
  </conditionalFormatting>
  <conditionalFormatting sqref="O15:O21">
    <cfRule type="expression" dxfId="1177" priority="375" stopIfTrue="1">
      <formula>CK15=TRUE</formula>
    </cfRule>
  </conditionalFormatting>
  <conditionalFormatting sqref="O23:O25">
    <cfRule type="expression" dxfId="1176" priority="620" stopIfTrue="1">
      <formula>CK23=TRUE</formula>
    </cfRule>
  </conditionalFormatting>
  <conditionalFormatting sqref="P4:P7">
    <cfRule type="expression" dxfId="1175" priority="96" stopIfTrue="1">
      <formula>CK4=TRUE</formula>
    </cfRule>
  </conditionalFormatting>
  <conditionalFormatting sqref="P9:P10">
    <cfRule type="expression" dxfId="1174" priority="236" stopIfTrue="1">
      <formula>CK9=TRUE</formula>
    </cfRule>
  </conditionalFormatting>
  <conditionalFormatting sqref="P12:P13">
    <cfRule type="expression" dxfId="1173" priority="306" stopIfTrue="1">
      <formula>CK12=TRUE</formula>
    </cfRule>
  </conditionalFormatting>
  <conditionalFormatting sqref="P15:P21">
    <cfRule type="expression" dxfId="1172" priority="376" stopIfTrue="1">
      <formula>CK15=TRUE</formula>
    </cfRule>
  </conditionalFormatting>
  <conditionalFormatting sqref="P23:P25">
    <cfRule type="expression" dxfId="1171" priority="621" stopIfTrue="1">
      <formula>CK23=TRUE</formula>
    </cfRule>
  </conditionalFormatting>
  <conditionalFormatting sqref="Q4:Q7">
    <cfRule type="expression" dxfId="1170" priority="97" stopIfTrue="1">
      <formula>CK4=TRUE</formula>
    </cfRule>
  </conditionalFormatting>
  <conditionalFormatting sqref="Q9:Q10">
    <cfRule type="expression" dxfId="1169" priority="237" stopIfTrue="1">
      <formula>CK9=TRUE</formula>
    </cfRule>
  </conditionalFormatting>
  <conditionalFormatting sqref="Q12:Q13">
    <cfRule type="expression" dxfId="1168" priority="307" stopIfTrue="1">
      <formula>CK12=TRUE</formula>
    </cfRule>
  </conditionalFormatting>
  <conditionalFormatting sqref="Q15:Q21">
    <cfRule type="expression" dxfId="1167" priority="377" stopIfTrue="1">
      <formula>CK15=TRUE</formula>
    </cfRule>
  </conditionalFormatting>
  <conditionalFormatting sqref="Q23:Q25">
    <cfRule type="expression" dxfId="1166" priority="622" stopIfTrue="1">
      <formula>CK23=TRUE</formula>
    </cfRule>
  </conditionalFormatting>
  <conditionalFormatting sqref="R4:R7">
    <cfRule type="expression" dxfId="1165" priority="98" stopIfTrue="1">
      <formula>CK4=TRUE</formula>
    </cfRule>
  </conditionalFormatting>
  <conditionalFormatting sqref="R9:R10">
    <cfRule type="expression" dxfId="1164" priority="238" stopIfTrue="1">
      <formula>CK9=TRUE</formula>
    </cfRule>
  </conditionalFormatting>
  <conditionalFormatting sqref="R12:R13">
    <cfRule type="expression" dxfId="1163" priority="308" stopIfTrue="1">
      <formula>CK12=TRUE</formula>
    </cfRule>
  </conditionalFormatting>
  <conditionalFormatting sqref="R15:R21">
    <cfRule type="expression" dxfId="1162" priority="378" stopIfTrue="1">
      <formula>CK15=TRUE</formula>
    </cfRule>
  </conditionalFormatting>
  <conditionalFormatting sqref="R23:R25">
    <cfRule type="expression" dxfId="1161" priority="623" stopIfTrue="1">
      <formula>CK23=TRUE</formula>
    </cfRule>
  </conditionalFormatting>
  <conditionalFormatting sqref="S4:S7">
    <cfRule type="expression" dxfId="1160" priority="99" stopIfTrue="1">
      <formula>CK4=TRUE</formula>
    </cfRule>
  </conditionalFormatting>
  <conditionalFormatting sqref="S9:S10">
    <cfRule type="expression" dxfId="1159" priority="239" stopIfTrue="1">
      <formula>CK9=TRUE</formula>
    </cfRule>
  </conditionalFormatting>
  <conditionalFormatting sqref="S12:S13">
    <cfRule type="expression" dxfId="1158" priority="309" stopIfTrue="1">
      <formula>CK12=TRUE</formula>
    </cfRule>
  </conditionalFormatting>
  <conditionalFormatting sqref="S15:S21">
    <cfRule type="expression" dxfId="1157" priority="379" stopIfTrue="1">
      <formula>CK15=TRUE</formula>
    </cfRule>
  </conditionalFormatting>
  <conditionalFormatting sqref="S23:S25">
    <cfRule type="expression" dxfId="1156" priority="624" stopIfTrue="1">
      <formula>CK23=TRUE</formula>
    </cfRule>
  </conditionalFormatting>
  <conditionalFormatting sqref="T4:T7">
    <cfRule type="expression" dxfId="1155" priority="100" stopIfTrue="1">
      <formula>CK4=TRUE</formula>
    </cfRule>
  </conditionalFormatting>
  <conditionalFormatting sqref="T9:T10">
    <cfRule type="expression" dxfId="1154" priority="240" stopIfTrue="1">
      <formula>CK9=TRUE</formula>
    </cfRule>
  </conditionalFormatting>
  <conditionalFormatting sqref="T12:T13">
    <cfRule type="expression" dxfId="1153" priority="310" stopIfTrue="1">
      <formula>CK12=TRUE</formula>
    </cfRule>
  </conditionalFormatting>
  <conditionalFormatting sqref="T15:T21">
    <cfRule type="expression" dxfId="1152" priority="380" stopIfTrue="1">
      <formula>CK15=TRUE</formula>
    </cfRule>
  </conditionalFormatting>
  <conditionalFormatting sqref="T23:T25">
    <cfRule type="expression" dxfId="1151" priority="625" stopIfTrue="1">
      <formula>CK23=TRUE</formula>
    </cfRule>
  </conditionalFormatting>
  <conditionalFormatting sqref="U4:U7">
    <cfRule type="expression" dxfId="1150" priority="101" stopIfTrue="1">
      <formula>CK4=TRUE</formula>
    </cfRule>
  </conditionalFormatting>
  <conditionalFormatting sqref="U9:U10">
    <cfRule type="expression" dxfId="1149" priority="241" stopIfTrue="1">
      <formula>CK9=TRUE</formula>
    </cfRule>
  </conditionalFormatting>
  <conditionalFormatting sqref="U12:U13">
    <cfRule type="expression" dxfId="1148" priority="311" stopIfTrue="1">
      <formula>CK12=TRUE</formula>
    </cfRule>
  </conditionalFormatting>
  <conditionalFormatting sqref="U15:U21">
    <cfRule type="expression" dxfId="1147" priority="381" stopIfTrue="1">
      <formula>CK15=TRUE</formula>
    </cfRule>
  </conditionalFormatting>
  <conditionalFormatting sqref="U23:U25">
    <cfRule type="expression" dxfId="1146" priority="626" stopIfTrue="1">
      <formula>CK23=TRUE</formula>
    </cfRule>
  </conditionalFormatting>
  <conditionalFormatting sqref="V4:V7">
    <cfRule type="expression" dxfId="1145" priority="102" stopIfTrue="1">
      <formula>CK4=TRUE</formula>
    </cfRule>
  </conditionalFormatting>
  <conditionalFormatting sqref="V9:V10">
    <cfRule type="expression" dxfId="1144" priority="242" stopIfTrue="1">
      <formula>CK9=TRUE</formula>
    </cfRule>
  </conditionalFormatting>
  <conditionalFormatting sqref="V12:V13">
    <cfRule type="expression" dxfId="1143" priority="312" stopIfTrue="1">
      <formula>CK12=TRUE</formula>
    </cfRule>
  </conditionalFormatting>
  <conditionalFormatting sqref="V15:V21">
    <cfRule type="expression" dxfId="1142" priority="382" stopIfTrue="1">
      <formula>CK15=TRUE</formula>
    </cfRule>
  </conditionalFormatting>
  <conditionalFormatting sqref="V23:V25">
    <cfRule type="expression" dxfId="1141" priority="627" stopIfTrue="1">
      <formula>CK23=TRUE</formula>
    </cfRule>
  </conditionalFormatting>
  <conditionalFormatting sqref="W4:W7">
    <cfRule type="expression" dxfId="1140" priority="103" stopIfTrue="1">
      <formula>CK4=TRUE</formula>
    </cfRule>
  </conditionalFormatting>
  <conditionalFormatting sqref="W9:W10">
    <cfRule type="expression" dxfId="1139" priority="243" stopIfTrue="1">
      <formula>CK9=TRUE</formula>
    </cfRule>
  </conditionalFormatting>
  <conditionalFormatting sqref="W12:W13">
    <cfRule type="expression" dxfId="1138" priority="313" stopIfTrue="1">
      <formula>CK12=TRUE</formula>
    </cfRule>
  </conditionalFormatting>
  <conditionalFormatting sqref="W15:W21">
    <cfRule type="expression" dxfId="1137" priority="383" stopIfTrue="1">
      <formula>CK15=TRUE</formula>
    </cfRule>
  </conditionalFormatting>
  <conditionalFormatting sqref="W23:W25">
    <cfRule type="expression" dxfId="1136" priority="628" stopIfTrue="1">
      <formula>CK23=TRUE</formula>
    </cfRule>
  </conditionalFormatting>
  <conditionalFormatting sqref="X4:X7">
    <cfRule type="expression" dxfId="1135" priority="104" stopIfTrue="1">
      <formula>CK4=TRUE</formula>
    </cfRule>
  </conditionalFormatting>
  <conditionalFormatting sqref="X9:X10">
    <cfRule type="expression" dxfId="1134" priority="244" stopIfTrue="1">
      <formula>CK9=TRUE</formula>
    </cfRule>
  </conditionalFormatting>
  <conditionalFormatting sqref="X12:X13">
    <cfRule type="expression" dxfId="1133" priority="314" stopIfTrue="1">
      <formula>CK12=TRUE</formula>
    </cfRule>
  </conditionalFormatting>
  <conditionalFormatting sqref="X15:X21">
    <cfRule type="expression" dxfId="1132" priority="384" stopIfTrue="1">
      <formula>CK15=TRUE</formula>
    </cfRule>
  </conditionalFormatting>
  <conditionalFormatting sqref="X23:X25">
    <cfRule type="expression" dxfId="1131" priority="629" stopIfTrue="1">
      <formula>CK23=TRUE</formula>
    </cfRule>
  </conditionalFormatting>
  <conditionalFormatting sqref="Y4:Y7">
    <cfRule type="expression" dxfId="1130" priority="105" stopIfTrue="1">
      <formula>CK4=TRUE</formula>
    </cfRule>
  </conditionalFormatting>
  <conditionalFormatting sqref="Y9:Y10">
    <cfRule type="expression" dxfId="1129" priority="245" stopIfTrue="1">
      <formula>CK9=TRUE</formula>
    </cfRule>
  </conditionalFormatting>
  <conditionalFormatting sqref="Y12:Y13">
    <cfRule type="expression" dxfId="1128" priority="315" stopIfTrue="1">
      <formula>CK12=TRUE</formula>
    </cfRule>
  </conditionalFormatting>
  <conditionalFormatting sqref="Y15:Y21">
    <cfRule type="expression" dxfId="1127" priority="385" stopIfTrue="1">
      <formula>CK15=TRUE</formula>
    </cfRule>
  </conditionalFormatting>
  <conditionalFormatting sqref="Y23:Y25">
    <cfRule type="expression" dxfId="1126" priority="630" stopIfTrue="1">
      <formula>CK23=TRUE</formula>
    </cfRule>
  </conditionalFormatting>
  <conditionalFormatting sqref="Z4:Z7">
    <cfRule type="expression" dxfId="1125" priority="106" stopIfTrue="1">
      <formula>CK4=TRUE</formula>
    </cfRule>
  </conditionalFormatting>
  <conditionalFormatting sqref="Z9:Z10">
    <cfRule type="expression" dxfId="1124" priority="246" stopIfTrue="1">
      <formula>CK9=TRUE</formula>
    </cfRule>
  </conditionalFormatting>
  <conditionalFormatting sqref="Z12:Z13">
    <cfRule type="expression" dxfId="1123" priority="316" stopIfTrue="1">
      <formula>CK12=TRUE</formula>
    </cfRule>
  </conditionalFormatting>
  <conditionalFormatting sqref="Z15:Z21">
    <cfRule type="expression" dxfId="1122" priority="386" stopIfTrue="1">
      <formula>CK15=TRUE</formula>
    </cfRule>
  </conditionalFormatting>
  <conditionalFormatting sqref="Z23:Z25">
    <cfRule type="expression" dxfId="1121" priority="631" stopIfTrue="1">
      <formula>CK23=TRUE</formula>
    </cfRule>
  </conditionalFormatting>
  <conditionalFormatting sqref="AA4:AA7">
    <cfRule type="expression" dxfId="1120" priority="107" stopIfTrue="1">
      <formula>CK4=TRUE</formula>
    </cfRule>
  </conditionalFormatting>
  <conditionalFormatting sqref="AA9:AA10">
    <cfRule type="expression" dxfId="1119" priority="247" stopIfTrue="1">
      <formula>CK9=TRUE</formula>
    </cfRule>
  </conditionalFormatting>
  <conditionalFormatting sqref="AA12:AA13">
    <cfRule type="expression" dxfId="1118" priority="317" stopIfTrue="1">
      <formula>CK12=TRUE</formula>
    </cfRule>
  </conditionalFormatting>
  <conditionalFormatting sqref="AA15:AA21">
    <cfRule type="expression" dxfId="1117" priority="387" stopIfTrue="1">
      <formula>CK15=TRUE</formula>
    </cfRule>
  </conditionalFormatting>
  <conditionalFormatting sqref="AA23:AA25">
    <cfRule type="expression" dxfId="1116" priority="632" stopIfTrue="1">
      <formula>CK23=TRUE</formula>
    </cfRule>
  </conditionalFormatting>
  <conditionalFormatting sqref="AB4:AB7">
    <cfRule type="expression" dxfId="1115" priority="108" stopIfTrue="1">
      <formula>CK4=TRUE</formula>
    </cfRule>
  </conditionalFormatting>
  <conditionalFormatting sqref="AB9:AB10">
    <cfRule type="expression" dxfId="1114" priority="248" stopIfTrue="1">
      <formula>CK9=TRUE</formula>
    </cfRule>
  </conditionalFormatting>
  <conditionalFormatting sqref="AB12:AB13">
    <cfRule type="expression" dxfId="1113" priority="318" stopIfTrue="1">
      <formula>CK12=TRUE</formula>
    </cfRule>
  </conditionalFormatting>
  <conditionalFormatting sqref="AB15:AB21">
    <cfRule type="expression" dxfId="1112" priority="388" stopIfTrue="1">
      <formula>CK15=TRUE</formula>
    </cfRule>
  </conditionalFormatting>
  <conditionalFormatting sqref="AB23:AB25">
    <cfRule type="expression" dxfId="1111" priority="633" stopIfTrue="1">
      <formula>CK23=TRUE</formula>
    </cfRule>
  </conditionalFormatting>
  <conditionalFormatting sqref="AC4:AC7">
    <cfRule type="expression" dxfId="1110" priority="109" stopIfTrue="1">
      <formula>CK4=TRUE</formula>
    </cfRule>
  </conditionalFormatting>
  <conditionalFormatting sqref="AC9:AC10">
    <cfRule type="expression" dxfId="1109" priority="249" stopIfTrue="1">
      <formula>CK9=TRUE</formula>
    </cfRule>
  </conditionalFormatting>
  <conditionalFormatting sqref="AC12:AC13">
    <cfRule type="expression" dxfId="1108" priority="319" stopIfTrue="1">
      <formula>CK12=TRUE</formula>
    </cfRule>
  </conditionalFormatting>
  <conditionalFormatting sqref="AC15:AC21">
    <cfRule type="expression" dxfId="1107" priority="389" stopIfTrue="1">
      <formula>CK15=TRUE</formula>
    </cfRule>
  </conditionalFormatting>
  <conditionalFormatting sqref="AC23:AC25">
    <cfRule type="expression" dxfId="1106" priority="634" stopIfTrue="1">
      <formula>CK23=TRUE</formula>
    </cfRule>
  </conditionalFormatting>
  <conditionalFormatting sqref="AD4:AD7">
    <cfRule type="expression" dxfId="1105" priority="110" stopIfTrue="1">
      <formula>CK4=TRUE</formula>
    </cfRule>
  </conditionalFormatting>
  <conditionalFormatting sqref="AD9:AD10">
    <cfRule type="expression" dxfId="1104" priority="250" stopIfTrue="1">
      <formula>CK9=TRUE</formula>
    </cfRule>
  </conditionalFormatting>
  <conditionalFormatting sqref="AD12:AD13">
    <cfRule type="expression" dxfId="1103" priority="320" stopIfTrue="1">
      <formula>CK12=TRUE</formula>
    </cfRule>
  </conditionalFormatting>
  <conditionalFormatting sqref="AD15:AD21">
    <cfRule type="expression" dxfId="1102" priority="390" stopIfTrue="1">
      <formula>CK15=TRUE</formula>
    </cfRule>
  </conditionalFormatting>
  <conditionalFormatting sqref="AD23:AD25">
    <cfRule type="expression" dxfId="1101" priority="635" stopIfTrue="1">
      <formula>CK23=TRUE</formula>
    </cfRule>
  </conditionalFormatting>
  <conditionalFormatting sqref="AE4:AE7">
    <cfRule type="expression" dxfId="1100" priority="111" stopIfTrue="1">
      <formula>CK4=TRUE</formula>
    </cfRule>
  </conditionalFormatting>
  <conditionalFormatting sqref="AE9:AE10">
    <cfRule type="expression" dxfId="1099" priority="251" stopIfTrue="1">
      <formula>CK9=TRUE</formula>
    </cfRule>
  </conditionalFormatting>
  <conditionalFormatting sqref="AE12:AE13">
    <cfRule type="expression" dxfId="1098" priority="321" stopIfTrue="1">
      <formula>CK12=TRUE</formula>
    </cfRule>
  </conditionalFormatting>
  <conditionalFormatting sqref="AE15:AE21">
    <cfRule type="expression" dxfId="1097" priority="391" stopIfTrue="1">
      <formula>CK15=TRUE</formula>
    </cfRule>
  </conditionalFormatting>
  <conditionalFormatting sqref="AE23:AE25">
    <cfRule type="expression" dxfId="1096" priority="636" stopIfTrue="1">
      <formula>CK23=TRUE</formula>
    </cfRule>
  </conditionalFormatting>
  <conditionalFormatting sqref="AF4:AF7">
    <cfRule type="expression" dxfId="1095" priority="112" stopIfTrue="1">
      <formula>CK4=TRUE</formula>
    </cfRule>
  </conditionalFormatting>
  <conditionalFormatting sqref="AF9:AF10">
    <cfRule type="expression" dxfId="1094" priority="252" stopIfTrue="1">
      <formula>CK9=TRUE</formula>
    </cfRule>
  </conditionalFormatting>
  <conditionalFormatting sqref="AF12:AF13">
    <cfRule type="expression" dxfId="1093" priority="322" stopIfTrue="1">
      <formula>CK12=TRUE</formula>
    </cfRule>
  </conditionalFormatting>
  <conditionalFormatting sqref="AF15:AF21">
    <cfRule type="expression" dxfId="1092" priority="392" stopIfTrue="1">
      <formula>CK15=TRUE</formula>
    </cfRule>
  </conditionalFormatting>
  <conditionalFormatting sqref="AF23:AF25">
    <cfRule type="expression" dxfId="1091" priority="637" stopIfTrue="1">
      <formula>CK23=TRUE</formula>
    </cfRule>
  </conditionalFormatting>
  <conditionalFormatting sqref="AG4:AG7">
    <cfRule type="expression" dxfId="1090" priority="113" stopIfTrue="1">
      <formula>CK4=TRUE</formula>
    </cfRule>
  </conditionalFormatting>
  <conditionalFormatting sqref="AG9:AG10">
    <cfRule type="expression" dxfId="1089" priority="253" stopIfTrue="1">
      <formula>CK9=TRUE</formula>
    </cfRule>
  </conditionalFormatting>
  <conditionalFormatting sqref="AG12:AG13">
    <cfRule type="expression" dxfId="1088" priority="323" stopIfTrue="1">
      <formula>CK12=TRUE</formula>
    </cfRule>
  </conditionalFormatting>
  <conditionalFormatting sqref="AG15:AG21">
    <cfRule type="expression" dxfId="1087" priority="393" stopIfTrue="1">
      <formula>CK15=TRUE</formula>
    </cfRule>
  </conditionalFormatting>
  <conditionalFormatting sqref="AG23:AG25">
    <cfRule type="expression" dxfId="1086" priority="638" stopIfTrue="1">
      <formula>CK23=TRUE</formula>
    </cfRule>
  </conditionalFormatting>
  <conditionalFormatting sqref="AH4:AH7">
    <cfRule type="expression" dxfId="1085" priority="114" stopIfTrue="1">
      <formula>CK4=TRUE</formula>
    </cfRule>
  </conditionalFormatting>
  <conditionalFormatting sqref="AH9:AH10">
    <cfRule type="expression" dxfId="1084" priority="254" stopIfTrue="1">
      <formula>CK9=TRUE</formula>
    </cfRule>
  </conditionalFormatting>
  <conditionalFormatting sqref="AH12:AH13">
    <cfRule type="expression" dxfId="1083" priority="324" stopIfTrue="1">
      <formula>CK12=TRUE</formula>
    </cfRule>
  </conditionalFormatting>
  <conditionalFormatting sqref="AH15:AH21">
    <cfRule type="expression" dxfId="1082" priority="394" stopIfTrue="1">
      <formula>CK15=TRUE</formula>
    </cfRule>
  </conditionalFormatting>
  <conditionalFormatting sqref="AH23:AH25">
    <cfRule type="expression" dxfId="1081" priority="639" stopIfTrue="1">
      <formula>CK23=TRUE</formula>
    </cfRule>
  </conditionalFormatting>
  <conditionalFormatting sqref="AI4:AI7">
    <cfRule type="expression" dxfId="1080" priority="115" stopIfTrue="1">
      <formula>CK4=TRUE</formula>
    </cfRule>
  </conditionalFormatting>
  <conditionalFormatting sqref="AI9:AI10">
    <cfRule type="expression" dxfId="1079" priority="255" stopIfTrue="1">
      <formula>CK9=TRUE</formula>
    </cfRule>
  </conditionalFormatting>
  <conditionalFormatting sqref="AI12:AI13">
    <cfRule type="expression" dxfId="1078" priority="325" stopIfTrue="1">
      <formula>CK12=TRUE</formula>
    </cfRule>
  </conditionalFormatting>
  <conditionalFormatting sqref="AI15:AI21">
    <cfRule type="expression" dxfId="1077" priority="395" stopIfTrue="1">
      <formula>CK15=TRUE</formula>
    </cfRule>
  </conditionalFormatting>
  <conditionalFormatting sqref="AI23:AI25">
    <cfRule type="expression" dxfId="1076" priority="640" stopIfTrue="1">
      <formula>CK23=TRUE</formula>
    </cfRule>
  </conditionalFormatting>
  <conditionalFormatting sqref="AJ4:AJ7">
    <cfRule type="expression" dxfId="1075" priority="116" stopIfTrue="1">
      <formula>CK4=TRUE</formula>
    </cfRule>
  </conditionalFormatting>
  <conditionalFormatting sqref="AJ9:AJ10">
    <cfRule type="expression" dxfId="1074" priority="256" stopIfTrue="1">
      <formula>CK9=TRUE</formula>
    </cfRule>
  </conditionalFormatting>
  <conditionalFormatting sqref="AJ12:AJ13">
    <cfRule type="expression" dxfId="1073" priority="326" stopIfTrue="1">
      <formula>CK12=TRUE</formula>
    </cfRule>
  </conditionalFormatting>
  <conditionalFormatting sqref="AJ15:AJ21">
    <cfRule type="expression" dxfId="1072" priority="396" stopIfTrue="1">
      <formula>CK15=TRUE</formula>
    </cfRule>
  </conditionalFormatting>
  <conditionalFormatting sqref="AJ23:AJ25">
    <cfRule type="expression" dxfId="1071" priority="641" stopIfTrue="1">
      <formula>CK23=TRUE</formula>
    </cfRule>
  </conditionalFormatting>
  <conditionalFormatting sqref="AK3">
    <cfRule type="expression" dxfId="1070" priority="81">
      <formula>$AK3</formula>
    </cfRule>
  </conditionalFormatting>
  <conditionalFormatting sqref="AK4:AK7">
    <cfRule type="expression" dxfId="1069" priority="117" stopIfTrue="1">
      <formula>CK4=TRUE</formula>
    </cfRule>
  </conditionalFormatting>
  <conditionalFormatting sqref="AK9:AK10">
    <cfRule type="expression" dxfId="1068" priority="257" stopIfTrue="1">
      <formula>CK9=TRUE</formula>
    </cfRule>
  </conditionalFormatting>
  <conditionalFormatting sqref="AK12:AK13">
    <cfRule type="expression" dxfId="1067" priority="327" stopIfTrue="1">
      <formula>CK12=TRUE</formula>
    </cfRule>
  </conditionalFormatting>
  <conditionalFormatting sqref="AK15:AK21">
    <cfRule type="expression" dxfId="1066" priority="397" stopIfTrue="1">
      <formula>CK15=TRUE</formula>
    </cfRule>
  </conditionalFormatting>
  <conditionalFormatting sqref="AK23:AK25">
    <cfRule type="expression" dxfId="1065" priority="642" stopIfTrue="1">
      <formula>CK23=TRUE</formula>
    </cfRule>
  </conditionalFormatting>
  <conditionalFormatting sqref="AK8:AL8">
    <cfRule type="expression" dxfId="1064" priority="70">
      <formula>$AK8</formula>
    </cfRule>
  </conditionalFormatting>
  <conditionalFormatting sqref="AK11:AL11">
    <cfRule type="expression" dxfId="1063" priority="69">
      <formula>$AK11</formula>
    </cfRule>
  </conditionalFormatting>
  <conditionalFormatting sqref="AK14:AL14">
    <cfRule type="expression" dxfId="1062" priority="68">
      <formula>$AK14</formula>
    </cfRule>
  </conditionalFormatting>
  <conditionalFormatting sqref="AK22:AL22">
    <cfRule type="expression" dxfId="1061" priority="67">
      <formula>$AK22</formula>
    </cfRule>
  </conditionalFormatting>
  <conditionalFormatting sqref="AK26:AL26">
    <cfRule type="expression" dxfId="1060" priority="66">
      <formula>$AK26</formula>
    </cfRule>
  </conditionalFormatting>
  <conditionalFormatting sqref="AL3">
    <cfRule type="expression" dxfId="1059" priority="59">
      <formula>$AK3</formula>
    </cfRule>
  </conditionalFormatting>
  <conditionalFormatting sqref="AL1:AT2">
    <cfRule type="expression" dxfId="1058" priority="65">
      <formula>OR($AL1=3)</formula>
    </cfRule>
  </conditionalFormatting>
  <conditionalFormatting sqref="AM8:AN8 AM11:AN11 AM14:AN14 AM22:AN22 AM26:AN26">
    <cfRule type="expression" dxfId="1057" priority="49">
      <formula>OR($AL8=2,$AL8=3,$AL8=1)</formula>
    </cfRule>
    <cfRule type="expression" dxfId="1056" priority="50">
      <formula>OR($AL8=3)</formula>
    </cfRule>
  </conditionalFormatting>
  <conditionalFormatting sqref="AM1:AS1">
    <cfRule type="expression" dxfId="1055" priority="60">
      <formula>OR($AL1=2,$AL1=3,$AL1=1)</formula>
    </cfRule>
    <cfRule type="expression" dxfId="1054" priority="61">
      <formula>OR($AL1=3)</formula>
    </cfRule>
  </conditionalFormatting>
  <conditionalFormatting sqref="AP8 AP11 AP14 AP22 AP26">
    <cfRule type="expression" dxfId="1053" priority="47">
      <formula>OR($AL8=2,$AL8=3,$AL8=1)</formula>
    </cfRule>
    <cfRule type="expression" dxfId="1052" priority="48">
      <formula>OR($AL8=3)</formula>
    </cfRule>
  </conditionalFormatting>
  <conditionalFormatting sqref="AQ4:AR27">
    <cfRule type="expression" dxfId="1051" priority="45">
      <formula>OR($AL4=2,$AL4=3,$AL4=1)</formula>
    </cfRule>
    <cfRule type="expression" dxfId="1050" priority="46">
      <formula>OR($AL4=3)</formula>
    </cfRule>
  </conditionalFormatting>
  <conditionalFormatting sqref="AS3">
    <cfRule type="expression" dxfId="1049" priority="57">
      <formula>OR($AL3=2,$AL3=3,$AL3=1)</formula>
    </cfRule>
    <cfRule type="expression" dxfId="1048" priority="58">
      <formula>OR($AL3=3)</formula>
    </cfRule>
  </conditionalFormatting>
  <conditionalFormatting sqref="AT3:AT52">
    <cfRule type="expression" dxfId="1047" priority="5">
      <formula>OR($AL3=2,$AL3=3,$AL3=1)</formula>
    </cfRule>
    <cfRule type="expression" dxfId="1046" priority="7">
      <formula>OR($AL3=2,$AL3=3,$AL3=1)</formula>
    </cfRule>
    <cfRule type="expression" dxfId="1045" priority="8">
      <formula>OR($AL3=3)</formula>
    </cfRule>
    <cfRule type="expression" dxfId="1044" priority="9">
      <formula>OR($AL3=2,$AL3=3,$AL3=1)</formula>
    </cfRule>
    <cfRule type="expression" dxfId="1043" priority="10">
      <formula>OR($AL3=3)</formula>
    </cfRule>
    <cfRule type="expression" dxfId="1042" priority="6">
      <formula>OR($AL3=3)</formula>
    </cfRule>
  </conditionalFormatting>
  <conditionalFormatting sqref="AW1 AW3">
    <cfRule type="expression" dxfId="1041" priority="53">
      <formula>OR($AL1=2,$AL1=3,$AL1=1)</formula>
    </cfRule>
    <cfRule type="expression" dxfId="1040" priority="54">
      <formula>OR($AL1=3)</formula>
    </cfRule>
  </conditionalFormatting>
  <conditionalFormatting sqref="AW1:AW3">
    <cfRule type="expression" dxfId="1039" priority="55">
      <formula>OR($AL1=2,$AL1=3,$AL1=1)</formula>
    </cfRule>
    <cfRule type="expression" dxfId="1038" priority="56">
      <formula>OR($AL1=3)</formula>
    </cfRule>
  </conditionalFormatting>
  <conditionalFormatting sqref="AY1:AY3">
    <cfRule type="expression" dxfId="1037" priority="3">
      <formula>OR($AL1=2,$AL1=3,$AL1=1)</formula>
    </cfRule>
    <cfRule type="expression" dxfId="1036" priority="2">
      <formula>OR($AL1=3)</formula>
    </cfRule>
    <cfRule type="expression" dxfId="1035" priority="4">
      <formula>OR($AL1=3)</formula>
    </cfRule>
    <cfRule type="expression" dxfId="1034" priority="1">
      <formula>OR($AL1=2,$AL1=3,$AL1=1)</formula>
    </cfRule>
  </conditionalFormatting>
  <conditionalFormatting sqref="BB3">
    <cfRule type="expression" dxfId="1033" priority="743">
      <formula>$AK3</formula>
    </cfRule>
  </conditionalFormatting>
  <conditionalFormatting sqref="BC4">
    <cfRule type="expression" dxfId="1032" priority="744" stopIfTrue="1">
      <formula>AND($AR4=TRUE, ISNUMBER(SEARCH("*", $AT4)), $C$4="")</formula>
    </cfRule>
  </conditionalFormatting>
  <conditionalFormatting sqref="CK3">
    <cfRule type="expression" dxfId="1031" priority="742">
      <formula>$AK3</formula>
    </cfRule>
  </conditionalFormatting>
  <hyperlinks>
    <hyperlink ref="B28" location="'主頁 Main Page'!A1" display="回主頁 Back to Main Page" xr:uid="{B5DBDE83-7528-4280-8B7E-E77DF3EC2A87}"/>
    <hyperlink ref="B28:AK28" location="'主頁 Main Page'!D50" display="回主頁 Back to Main Page" xr:uid="{D950A8A4-CD34-486B-911B-655F17E37C68}"/>
  </hyperlinks>
  <printOptions horizontalCentered="1"/>
  <pageMargins left="0.11811023622047245" right="0.11811023622047245" top="0.98425196850393704" bottom="0.78740157480314965" header="0" footer="0.51181102362204722"/>
  <pageSetup paperSize="9" scale="82" orientation="portrait" r:id="rId1"/>
  <headerFooter>
    <oddHeader>&amp;L&amp;G&amp;C&amp;"微軟正黑體,Bold"&amp;11台灣檢驗科技股份有限公司-健康產業服務
SGS Taiwan Ltd. - Health Industry Services
超微量工業安全實驗室委託試驗申請書- 一般商品
Ultra Trace and Industrial Safety Hygiene Laboratory Application Form -Commodity</oddHeader>
    <oddFooter>&amp;C&amp;"微軟正黑體"&amp;9Page &amp;P of &amp;N&amp;L&amp;"微軟正黑體"&amp;9超微量工業安全實驗室委託試驗申請書- 一般商品 Ultra Trace and Industrial Safety Hygiene Laboratory Application Form -Commodity
報告號碼Report No.:&amp;R&amp;"微軟正黑體"&amp;9版次Version：1.1    發行日期Issued Date：2026.03.02</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88073" r:id="rId5" name="Check Box 9">
              <controlPr defaultSize="0" autoFill="0" autoLine="0" autoPict="0">
                <anchor moveWithCells="1">
                  <from>
                    <xdr:col>1</xdr:col>
                    <xdr:colOff>0</xdr:colOff>
                    <xdr:row>3</xdr:row>
                    <xdr:rowOff>0</xdr:rowOff>
                  </from>
                  <to>
                    <xdr:col>2</xdr:col>
                    <xdr:colOff>47625</xdr:colOff>
                    <xdr:row>4</xdr:row>
                    <xdr:rowOff>9525</xdr:rowOff>
                  </to>
                </anchor>
              </controlPr>
            </control>
          </mc:Choice>
        </mc:AlternateContent>
        <mc:AlternateContent xmlns:mc="http://schemas.openxmlformats.org/markup-compatibility/2006">
          <mc:Choice Requires="x14">
            <control shapeId="88074" r:id="rId6" name="Check Box 10">
              <controlPr defaultSize="0" autoFill="0" autoLine="0" autoPict="0">
                <anchor moveWithCells="1">
                  <from>
                    <xdr:col>1</xdr:col>
                    <xdr:colOff>0</xdr:colOff>
                    <xdr:row>4</xdr:row>
                    <xdr:rowOff>0</xdr:rowOff>
                  </from>
                  <to>
                    <xdr:col>2</xdr:col>
                    <xdr:colOff>47625</xdr:colOff>
                    <xdr:row>5</xdr:row>
                    <xdr:rowOff>9525</xdr:rowOff>
                  </to>
                </anchor>
              </controlPr>
            </control>
          </mc:Choice>
        </mc:AlternateContent>
        <mc:AlternateContent xmlns:mc="http://schemas.openxmlformats.org/markup-compatibility/2006">
          <mc:Choice Requires="x14">
            <control shapeId="88075" r:id="rId7" name="Check Box 11">
              <controlPr defaultSize="0" autoFill="0" autoLine="0" autoPict="0">
                <anchor moveWithCells="1">
                  <from>
                    <xdr:col>1</xdr:col>
                    <xdr:colOff>0</xdr:colOff>
                    <xdr:row>5</xdr:row>
                    <xdr:rowOff>0</xdr:rowOff>
                  </from>
                  <to>
                    <xdr:col>2</xdr:col>
                    <xdr:colOff>47625</xdr:colOff>
                    <xdr:row>6</xdr:row>
                    <xdr:rowOff>9525</xdr:rowOff>
                  </to>
                </anchor>
              </controlPr>
            </control>
          </mc:Choice>
        </mc:AlternateContent>
        <mc:AlternateContent xmlns:mc="http://schemas.openxmlformats.org/markup-compatibility/2006">
          <mc:Choice Requires="x14">
            <control shapeId="88076" r:id="rId8" name="Check Box 12">
              <controlPr defaultSize="0" autoFill="0" autoLine="0" autoPict="0">
                <anchor moveWithCells="1">
                  <from>
                    <xdr:col>1</xdr:col>
                    <xdr:colOff>0</xdr:colOff>
                    <xdr:row>6</xdr:row>
                    <xdr:rowOff>0</xdr:rowOff>
                  </from>
                  <to>
                    <xdr:col>2</xdr:col>
                    <xdr:colOff>47625</xdr:colOff>
                    <xdr:row>7</xdr:row>
                    <xdr:rowOff>9525</xdr:rowOff>
                  </to>
                </anchor>
              </controlPr>
            </control>
          </mc:Choice>
        </mc:AlternateContent>
        <mc:AlternateContent xmlns:mc="http://schemas.openxmlformats.org/markup-compatibility/2006">
          <mc:Choice Requires="x14">
            <control shapeId="88077" r:id="rId9" name="Check Box 13">
              <controlPr defaultSize="0" autoFill="0" autoLine="0" autoPict="0">
                <anchor moveWithCells="1">
                  <from>
                    <xdr:col>1</xdr:col>
                    <xdr:colOff>0</xdr:colOff>
                    <xdr:row>8</xdr:row>
                    <xdr:rowOff>0</xdr:rowOff>
                  </from>
                  <to>
                    <xdr:col>2</xdr:col>
                    <xdr:colOff>47625</xdr:colOff>
                    <xdr:row>9</xdr:row>
                    <xdr:rowOff>9525</xdr:rowOff>
                  </to>
                </anchor>
              </controlPr>
            </control>
          </mc:Choice>
        </mc:AlternateContent>
        <mc:AlternateContent xmlns:mc="http://schemas.openxmlformats.org/markup-compatibility/2006">
          <mc:Choice Requires="x14">
            <control shapeId="88078" r:id="rId10" name="Check Box 14">
              <controlPr defaultSize="0" autoFill="0" autoLine="0" autoPict="0">
                <anchor moveWithCells="1">
                  <from>
                    <xdr:col>1</xdr:col>
                    <xdr:colOff>0</xdr:colOff>
                    <xdr:row>9</xdr:row>
                    <xdr:rowOff>0</xdr:rowOff>
                  </from>
                  <to>
                    <xdr:col>2</xdr:col>
                    <xdr:colOff>47625</xdr:colOff>
                    <xdr:row>10</xdr:row>
                    <xdr:rowOff>9525</xdr:rowOff>
                  </to>
                </anchor>
              </controlPr>
            </control>
          </mc:Choice>
        </mc:AlternateContent>
        <mc:AlternateContent xmlns:mc="http://schemas.openxmlformats.org/markup-compatibility/2006">
          <mc:Choice Requires="x14">
            <control shapeId="88079" r:id="rId11" name="Check Box 15">
              <controlPr defaultSize="0" autoFill="0" autoLine="0" autoPict="0">
                <anchor moveWithCells="1">
                  <from>
                    <xdr:col>1</xdr:col>
                    <xdr:colOff>0</xdr:colOff>
                    <xdr:row>11</xdr:row>
                    <xdr:rowOff>0</xdr:rowOff>
                  </from>
                  <to>
                    <xdr:col>2</xdr:col>
                    <xdr:colOff>47625</xdr:colOff>
                    <xdr:row>12</xdr:row>
                    <xdr:rowOff>9525</xdr:rowOff>
                  </to>
                </anchor>
              </controlPr>
            </control>
          </mc:Choice>
        </mc:AlternateContent>
        <mc:AlternateContent xmlns:mc="http://schemas.openxmlformats.org/markup-compatibility/2006">
          <mc:Choice Requires="x14">
            <control shapeId="88080" r:id="rId12" name="Check Box 16">
              <controlPr defaultSize="0" autoFill="0" autoLine="0" autoPict="0">
                <anchor moveWithCells="1">
                  <from>
                    <xdr:col>1</xdr:col>
                    <xdr:colOff>0</xdr:colOff>
                    <xdr:row>12</xdr:row>
                    <xdr:rowOff>0</xdr:rowOff>
                  </from>
                  <to>
                    <xdr:col>2</xdr:col>
                    <xdr:colOff>47625</xdr:colOff>
                    <xdr:row>13</xdr:row>
                    <xdr:rowOff>9525</xdr:rowOff>
                  </to>
                </anchor>
              </controlPr>
            </control>
          </mc:Choice>
        </mc:AlternateContent>
        <mc:AlternateContent xmlns:mc="http://schemas.openxmlformats.org/markup-compatibility/2006">
          <mc:Choice Requires="x14">
            <control shapeId="88081" r:id="rId13" name="Check Box 17">
              <controlPr defaultSize="0" autoFill="0" autoLine="0" autoPict="0">
                <anchor moveWithCells="1">
                  <from>
                    <xdr:col>1</xdr:col>
                    <xdr:colOff>0</xdr:colOff>
                    <xdr:row>14</xdr:row>
                    <xdr:rowOff>0</xdr:rowOff>
                  </from>
                  <to>
                    <xdr:col>2</xdr:col>
                    <xdr:colOff>47625</xdr:colOff>
                    <xdr:row>15</xdr:row>
                    <xdr:rowOff>9525</xdr:rowOff>
                  </to>
                </anchor>
              </controlPr>
            </control>
          </mc:Choice>
        </mc:AlternateContent>
        <mc:AlternateContent xmlns:mc="http://schemas.openxmlformats.org/markup-compatibility/2006">
          <mc:Choice Requires="x14">
            <control shapeId="88082" r:id="rId14" name="Check Box 18">
              <controlPr defaultSize="0" autoFill="0" autoLine="0" autoPict="0">
                <anchor moveWithCells="1">
                  <from>
                    <xdr:col>1</xdr:col>
                    <xdr:colOff>0</xdr:colOff>
                    <xdr:row>15</xdr:row>
                    <xdr:rowOff>0</xdr:rowOff>
                  </from>
                  <to>
                    <xdr:col>2</xdr:col>
                    <xdr:colOff>47625</xdr:colOff>
                    <xdr:row>16</xdr:row>
                    <xdr:rowOff>9525</xdr:rowOff>
                  </to>
                </anchor>
              </controlPr>
            </control>
          </mc:Choice>
        </mc:AlternateContent>
        <mc:AlternateContent xmlns:mc="http://schemas.openxmlformats.org/markup-compatibility/2006">
          <mc:Choice Requires="x14">
            <control shapeId="88083" r:id="rId15" name="Check Box 19">
              <controlPr defaultSize="0" autoFill="0" autoLine="0" autoPict="0">
                <anchor moveWithCells="1">
                  <from>
                    <xdr:col>1</xdr:col>
                    <xdr:colOff>0</xdr:colOff>
                    <xdr:row>16</xdr:row>
                    <xdr:rowOff>0</xdr:rowOff>
                  </from>
                  <to>
                    <xdr:col>2</xdr:col>
                    <xdr:colOff>47625</xdr:colOff>
                    <xdr:row>17</xdr:row>
                    <xdr:rowOff>9525</xdr:rowOff>
                  </to>
                </anchor>
              </controlPr>
            </control>
          </mc:Choice>
        </mc:AlternateContent>
        <mc:AlternateContent xmlns:mc="http://schemas.openxmlformats.org/markup-compatibility/2006">
          <mc:Choice Requires="x14">
            <control shapeId="88084" r:id="rId16" name="Check Box 20">
              <controlPr defaultSize="0" autoFill="0" autoLine="0" autoPict="0">
                <anchor moveWithCells="1">
                  <from>
                    <xdr:col>1</xdr:col>
                    <xdr:colOff>0</xdr:colOff>
                    <xdr:row>17</xdr:row>
                    <xdr:rowOff>0</xdr:rowOff>
                  </from>
                  <to>
                    <xdr:col>2</xdr:col>
                    <xdr:colOff>47625</xdr:colOff>
                    <xdr:row>18</xdr:row>
                    <xdr:rowOff>9525</xdr:rowOff>
                  </to>
                </anchor>
              </controlPr>
            </control>
          </mc:Choice>
        </mc:AlternateContent>
        <mc:AlternateContent xmlns:mc="http://schemas.openxmlformats.org/markup-compatibility/2006">
          <mc:Choice Requires="x14">
            <control shapeId="88085" r:id="rId17" name="Check Box 21">
              <controlPr defaultSize="0" autoFill="0" autoLine="0" autoPict="0">
                <anchor moveWithCells="1">
                  <from>
                    <xdr:col>1</xdr:col>
                    <xdr:colOff>0</xdr:colOff>
                    <xdr:row>18</xdr:row>
                    <xdr:rowOff>0</xdr:rowOff>
                  </from>
                  <to>
                    <xdr:col>2</xdr:col>
                    <xdr:colOff>47625</xdr:colOff>
                    <xdr:row>19</xdr:row>
                    <xdr:rowOff>9525</xdr:rowOff>
                  </to>
                </anchor>
              </controlPr>
            </control>
          </mc:Choice>
        </mc:AlternateContent>
        <mc:AlternateContent xmlns:mc="http://schemas.openxmlformats.org/markup-compatibility/2006">
          <mc:Choice Requires="x14">
            <control shapeId="88086" r:id="rId18" name="Check Box 22">
              <controlPr defaultSize="0" autoFill="0" autoLine="0" autoPict="0">
                <anchor moveWithCells="1">
                  <from>
                    <xdr:col>1</xdr:col>
                    <xdr:colOff>0</xdr:colOff>
                    <xdr:row>19</xdr:row>
                    <xdr:rowOff>0</xdr:rowOff>
                  </from>
                  <to>
                    <xdr:col>2</xdr:col>
                    <xdr:colOff>47625</xdr:colOff>
                    <xdr:row>20</xdr:row>
                    <xdr:rowOff>9525</xdr:rowOff>
                  </to>
                </anchor>
              </controlPr>
            </control>
          </mc:Choice>
        </mc:AlternateContent>
        <mc:AlternateContent xmlns:mc="http://schemas.openxmlformats.org/markup-compatibility/2006">
          <mc:Choice Requires="x14">
            <control shapeId="88087" r:id="rId19" name="Check Box 23">
              <controlPr defaultSize="0" autoFill="0" autoLine="0" autoPict="0">
                <anchor moveWithCells="1">
                  <from>
                    <xdr:col>1</xdr:col>
                    <xdr:colOff>0</xdr:colOff>
                    <xdr:row>20</xdr:row>
                    <xdr:rowOff>0</xdr:rowOff>
                  </from>
                  <to>
                    <xdr:col>2</xdr:col>
                    <xdr:colOff>47625</xdr:colOff>
                    <xdr:row>21</xdr:row>
                    <xdr:rowOff>9525</xdr:rowOff>
                  </to>
                </anchor>
              </controlPr>
            </control>
          </mc:Choice>
        </mc:AlternateContent>
        <mc:AlternateContent xmlns:mc="http://schemas.openxmlformats.org/markup-compatibility/2006">
          <mc:Choice Requires="x14">
            <control shapeId="88088" r:id="rId20" name="Check Box 24">
              <controlPr defaultSize="0" autoFill="0" autoLine="0" autoPict="0">
                <anchor moveWithCells="1">
                  <from>
                    <xdr:col>1</xdr:col>
                    <xdr:colOff>0</xdr:colOff>
                    <xdr:row>22</xdr:row>
                    <xdr:rowOff>0</xdr:rowOff>
                  </from>
                  <to>
                    <xdr:col>2</xdr:col>
                    <xdr:colOff>47625</xdr:colOff>
                    <xdr:row>23</xdr:row>
                    <xdr:rowOff>9525</xdr:rowOff>
                  </to>
                </anchor>
              </controlPr>
            </control>
          </mc:Choice>
        </mc:AlternateContent>
        <mc:AlternateContent xmlns:mc="http://schemas.openxmlformats.org/markup-compatibility/2006">
          <mc:Choice Requires="x14">
            <control shapeId="88089" r:id="rId21" name="Check Box 25">
              <controlPr defaultSize="0" autoFill="0" autoLine="0" autoPict="0">
                <anchor moveWithCells="1">
                  <from>
                    <xdr:col>1</xdr:col>
                    <xdr:colOff>0</xdr:colOff>
                    <xdr:row>23</xdr:row>
                    <xdr:rowOff>0</xdr:rowOff>
                  </from>
                  <to>
                    <xdr:col>2</xdr:col>
                    <xdr:colOff>47625</xdr:colOff>
                    <xdr:row>24</xdr:row>
                    <xdr:rowOff>9525</xdr:rowOff>
                  </to>
                </anchor>
              </controlPr>
            </control>
          </mc:Choice>
        </mc:AlternateContent>
        <mc:AlternateContent xmlns:mc="http://schemas.openxmlformats.org/markup-compatibility/2006">
          <mc:Choice Requires="x14">
            <control shapeId="88090" r:id="rId22" name="Check Box 26">
              <controlPr defaultSize="0" autoFill="0" autoLine="0" autoPict="0">
                <anchor moveWithCells="1">
                  <from>
                    <xdr:col>1</xdr:col>
                    <xdr:colOff>0</xdr:colOff>
                    <xdr:row>24</xdr:row>
                    <xdr:rowOff>0</xdr:rowOff>
                  </from>
                  <to>
                    <xdr:col>2</xdr:col>
                    <xdr:colOff>47625</xdr:colOff>
                    <xdr:row>25</xdr:row>
                    <xdr:rowOff>9525</xdr:rowOff>
                  </to>
                </anchor>
              </controlPr>
            </control>
          </mc:Choice>
        </mc:AlternateContent>
        <mc:AlternateContent xmlns:mc="http://schemas.openxmlformats.org/markup-compatibility/2006">
          <mc:Choice Requires="x14">
            <control shapeId="88091" r:id="rId23" name="Check Box 27">
              <controlPr defaultSize="0" autoFill="0" autoLine="0" autoPict="0">
                <anchor moveWithCells="1">
                  <from>
                    <xdr:col>1</xdr:col>
                    <xdr:colOff>0</xdr:colOff>
                    <xdr:row>26</xdr:row>
                    <xdr:rowOff>0</xdr:rowOff>
                  </from>
                  <to>
                    <xdr:col>2</xdr:col>
                    <xdr:colOff>47625</xdr:colOff>
                    <xdr:row>27</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9063B-7949-430F-BD46-2A1B846A5101}">
  <sheetPr codeName="Sheet81">
    <tabColor rgb="FFFFC000"/>
    <outlinePr applyStyles="1" summaryBelow="0"/>
  </sheetPr>
  <dimension ref="B1:CK84"/>
  <sheetViews>
    <sheetView view="pageBreakPreview" zoomScaleNormal="100" zoomScaleSheetLayoutView="100" workbookViewId="0">
      <selection activeCell="B2" sqref="B2:AK2"/>
    </sheetView>
  </sheetViews>
  <sheetFormatPr defaultRowHeight="15.75"/>
  <cols>
    <col min="1" max="1" width="1.5703125" customWidth="1"/>
    <col min="2" max="37" width="3.42578125" style="11" customWidth="1"/>
    <col min="38" max="48" width="9.140625" hidden="1" customWidth="1"/>
    <col min="49" max="49" width="11.140625" hidden="1" customWidth="1"/>
    <col min="50" max="51" width="9.140625" hidden="1" customWidth="1"/>
    <col min="53" max="53" width="73" customWidth="1"/>
    <col min="54" max="89" width="3.5703125" style="63" hidden="1" customWidth="1"/>
  </cols>
  <sheetData>
    <row r="1" spans="2:89" ht="16.5" customHeight="1" thickTop="1">
      <c r="B1" s="639" t="s">
        <v>8</v>
      </c>
      <c r="C1" s="640"/>
      <c r="D1" s="640"/>
      <c r="E1" s="640"/>
      <c r="F1" s="640"/>
      <c r="G1" s="640"/>
      <c r="H1" s="640"/>
      <c r="I1" s="640"/>
      <c r="J1" s="640"/>
      <c r="K1" s="640"/>
      <c r="L1" s="640"/>
      <c r="M1" s="640"/>
      <c r="N1" s="640"/>
      <c r="O1" s="640"/>
      <c r="P1" s="640"/>
      <c r="Q1" s="640"/>
      <c r="R1" s="640"/>
      <c r="S1" s="640"/>
      <c r="T1" s="640"/>
      <c r="U1" s="640"/>
      <c r="V1" s="640"/>
      <c r="W1" s="640"/>
      <c r="X1" s="640"/>
      <c r="Y1" s="640"/>
      <c r="Z1" s="640"/>
      <c r="AA1" s="640"/>
      <c r="AB1" s="640"/>
      <c r="AC1" s="640"/>
      <c r="AD1" s="640"/>
      <c r="AE1" s="640"/>
      <c r="AF1" s="640"/>
      <c r="AG1" s="640"/>
      <c r="AH1" s="640"/>
      <c r="AI1" s="640"/>
      <c r="AJ1" s="640"/>
      <c r="AK1" s="641"/>
      <c r="AL1" s="40"/>
      <c r="AN1" s="41" t="s">
        <v>268</v>
      </c>
      <c r="AP1" s="41" t="s">
        <v>269</v>
      </c>
      <c r="AW1" s="9"/>
      <c r="AY1" s="46" t="str" cm="1">
        <f t="array" ref="AY1">IF(SUMPRODUCT(--(LEN(TRIM(AT3:AT997))&gt;0))&gt;0,"《"&amp;B1&amp;"》","")</f>
        <v/>
      </c>
      <c r="BB1" s="642" t="s">
        <v>279</v>
      </c>
      <c r="BC1" s="643"/>
      <c r="BD1" s="643"/>
      <c r="BE1" s="643"/>
      <c r="BF1" s="643"/>
      <c r="BG1" s="643"/>
      <c r="BH1" s="643"/>
      <c r="BI1" s="643"/>
      <c r="BJ1" s="643"/>
      <c r="BK1" s="643"/>
      <c r="BL1" s="643"/>
      <c r="BM1" s="643"/>
      <c r="BN1" s="643"/>
      <c r="BO1" s="643"/>
      <c r="BP1" s="643"/>
      <c r="BQ1" s="643"/>
      <c r="BR1" s="643"/>
      <c r="BS1" s="643"/>
      <c r="BT1" s="643"/>
      <c r="BU1" s="643"/>
      <c r="BV1" s="643"/>
      <c r="BW1" s="643"/>
      <c r="BX1" s="643"/>
      <c r="BY1" s="643"/>
      <c r="BZ1" s="643"/>
      <c r="CA1" s="643"/>
      <c r="CB1" s="643"/>
      <c r="CC1" s="643"/>
      <c r="CD1" s="643"/>
      <c r="CE1" s="643"/>
      <c r="CF1" s="643"/>
      <c r="CG1" s="643"/>
      <c r="CH1" s="643"/>
      <c r="CI1" s="643"/>
      <c r="CJ1" s="643"/>
      <c r="CK1" s="644"/>
    </row>
    <row r="2" spans="2:89" ht="32.25" customHeight="1">
      <c r="B2" s="645" t="s">
        <v>566</v>
      </c>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646"/>
      <c r="AI2" s="646"/>
      <c r="AJ2" s="646"/>
      <c r="AK2" s="647"/>
      <c r="AL2" s="42" t="s">
        <v>18</v>
      </c>
      <c r="AM2" s="42" t="s">
        <v>20</v>
      </c>
      <c r="AN2" s="42" t="s">
        <v>270</v>
      </c>
      <c r="AO2" s="43" t="s">
        <v>271</v>
      </c>
      <c r="AP2" s="42" t="s">
        <v>272</v>
      </c>
      <c r="AQ2" s="42" t="s">
        <v>19</v>
      </c>
      <c r="AR2" s="42" t="s">
        <v>273</v>
      </c>
      <c r="AS2" s="42" t="s">
        <v>274</v>
      </c>
      <c r="AT2" s="42" t="s">
        <v>20</v>
      </c>
      <c r="AU2" s="2"/>
      <c r="AV2" s="2"/>
      <c r="AW2" s="4"/>
      <c r="AY2" s="47" t="str" cm="1">
        <f t="array" ref="AY2">IF(AY1&lt;&gt;"",LOOKUP(2,1/(AT3:AT997&lt;&gt;""),AT3:AT997),"")</f>
        <v/>
      </c>
      <c r="BB2" s="648" t="s">
        <v>280</v>
      </c>
      <c r="BC2" s="646"/>
      <c r="BD2" s="646"/>
      <c r="BE2" s="646"/>
      <c r="BF2" s="646"/>
      <c r="BG2" s="646"/>
      <c r="BH2" s="646"/>
      <c r="BI2" s="646"/>
      <c r="BJ2" s="646"/>
      <c r="BK2" s="646"/>
      <c r="BL2" s="646"/>
      <c r="BM2" s="646"/>
      <c r="BN2" s="646"/>
      <c r="BO2" s="646"/>
      <c r="BP2" s="646"/>
      <c r="BQ2" s="646"/>
      <c r="BR2" s="646"/>
      <c r="BS2" s="646"/>
      <c r="BT2" s="646"/>
      <c r="BU2" s="646"/>
      <c r="BV2" s="646"/>
      <c r="BW2" s="646"/>
      <c r="BX2" s="646"/>
      <c r="BY2" s="646"/>
      <c r="BZ2" s="646"/>
      <c r="CA2" s="646"/>
      <c r="CB2" s="646"/>
      <c r="CC2" s="646"/>
      <c r="CD2" s="646"/>
      <c r="CE2" s="646"/>
      <c r="CF2" s="646"/>
      <c r="CG2" s="646"/>
      <c r="CH2" s="646"/>
      <c r="CI2" s="646"/>
      <c r="CJ2" s="646"/>
      <c r="CK2" s="649"/>
    </row>
    <row r="3" spans="2:89">
      <c r="B3" s="666" t="s">
        <v>14</v>
      </c>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652"/>
      <c r="AJ3" s="652"/>
      <c r="AK3" s="361">
        <f>COUNTIF(BB4:BB7,TRUE)</f>
        <v>0</v>
      </c>
      <c r="AL3" s="44">
        <v>1</v>
      </c>
      <c r="AM3" t="str">
        <f>B3</f>
        <v xml:space="preserve">CNS 15047香品 CNS 15047 Joss Sticks  (樣品量:約100g) </v>
      </c>
      <c r="AN3" t="b">
        <f>OR(BB4,BB5,BB6,BB7)</f>
        <v>0</v>
      </c>
      <c r="AO3" t="s">
        <v>21</v>
      </c>
      <c r="AP3" t="b">
        <f>TRUE</f>
        <v>1</v>
      </c>
      <c r="AQ3" s="45" t="b">
        <f>AND($AN3,$AP3)</f>
        <v>0</v>
      </c>
      <c r="AR3" s="45" t="b">
        <f>IF($AN3=TRUE,$AP3&lt;&gt;TRUE)</f>
        <v>0</v>
      </c>
      <c r="AT3" s="11" t="str">
        <f>IF(AQ3=TRUE,
    IF(AL3=3,
        IF(AM3="", "", "        "&amp;REPT("-", LEN(AO3) - LEN(SUBSTITUTE(AO3, "-", "")))&amp;AM3&amp;CHAR(10)),
        IF(AL3=1, ""&amp;AM3&amp;CHAR(10),
           IF(AL3=2, "      █"&amp;AM3&amp;CHAR(10), AM3&amp;CHAR(10))
        )
    ),
    "")</f>
        <v/>
      </c>
      <c r="AU3" s="6"/>
      <c r="AV3" s="8"/>
      <c r="AW3" s="39"/>
      <c r="AY3" s="45"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52" t="s">
        <v>281</v>
      </c>
      <c r="BC3" s="652"/>
      <c r="BD3" s="652"/>
      <c r="BE3" s="652"/>
      <c r="BF3" s="652"/>
      <c r="BG3" s="652"/>
      <c r="BH3" s="652"/>
      <c r="BI3" s="652"/>
      <c r="BJ3" s="652"/>
      <c r="BK3" s="652"/>
      <c r="BL3" s="652"/>
      <c r="BM3" s="652"/>
      <c r="BN3" s="652"/>
      <c r="BO3" s="652"/>
      <c r="BP3" s="652"/>
      <c r="BQ3" s="652"/>
      <c r="BR3" s="652"/>
      <c r="BS3" s="652"/>
      <c r="BT3" s="652"/>
      <c r="BU3" s="652"/>
      <c r="BV3" s="652"/>
      <c r="BW3" s="652"/>
      <c r="BX3" s="652"/>
      <c r="BY3" s="652"/>
      <c r="BZ3" s="652"/>
      <c r="CA3" s="652"/>
      <c r="CB3" s="652"/>
      <c r="CC3" s="652"/>
      <c r="CD3" s="652"/>
      <c r="CE3" s="652"/>
      <c r="CF3" s="652"/>
      <c r="CG3" s="652"/>
      <c r="CH3" s="652"/>
      <c r="CI3" s="652"/>
      <c r="CJ3" s="652"/>
      <c r="CK3" s="51">
        <f>COUNTIF(BB4:BB4,TRUE)</f>
        <v>0</v>
      </c>
    </row>
    <row r="4" spans="2:89">
      <c r="B4" s="358" t="b">
        <f>$BB$4</f>
        <v>0</v>
      </c>
      <c r="C4" s="667" t="s">
        <v>242</v>
      </c>
      <c r="D4" s="667"/>
      <c r="E4" s="667"/>
      <c r="F4" s="667"/>
      <c r="G4" s="667"/>
      <c r="H4" s="667"/>
      <c r="I4" s="667"/>
      <c r="J4" s="667"/>
      <c r="K4" s="667"/>
      <c r="L4" s="667"/>
      <c r="M4" s="667"/>
      <c r="N4" s="667"/>
      <c r="O4" s="667"/>
      <c r="P4" s="667"/>
      <c r="Q4" s="667"/>
      <c r="R4" s="667"/>
      <c r="S4" s="667"/>
      <c r="T4" s="667"/>
      <c r="U4" s="667"/>
      <c r="V4" s="667"/>
      <c r="W4" s="667"/>
      <c r="X4" s="667"/>
      <c r="Y4" s="667"/>
      <c r="Z4" s="667"/>
      <c r="AA4" s="667"/>
      <c r="AB4" s="667"/>
      <c r="AC4" s="667"/>
      <c r="AD4" s="667"/>
      <c r="AE4" s="667"/>
      <c r="AF4" s="667"/>
      <c r="AG4" s="667"/>
      <c r="AH4" s="667"/>
      <c r="AI4" s="667"/>
      <c r="AJ4" s="667"/>
      <c r="AK4" s="668"/>
      <c r="AL4">
        <v>2</v>
      </c>
      <c r="AM4" s="6" t="str">
        <f>IF(BB4,C4,"")</f>
        <v/>
      </c>
      <c r="AN4" s="6" t="b">
        <f>BB4</f>
        <v>0</v>
      </c>
      <c r="AO4" s="6" t="s">
        <v>22</v>
      </c>
      <c r="AP4" s="6" t="b">
        <f>BB4</f>
        <v>0</v>
      </c>
      <c r="AQ4" s="45" t="b">
        <f t="shared" ref="AQ4:AQ18" si="0">AND($AN4,$AP4)</f>
        <v>0</v>
      </c>
      <c r="AR4" s="45" t="b">
        <f t="shared" ref="AR4:AR18" si="1">IF($AN4=TRUE,$AP4&lt;&gt;TRUE)</f>
        <v>0</v>
      </c>
      <c r="AS4" s="3"/>
      <c r="AT4" s="11" t="str">
        <f>AT3&amp;IF(AQ4=TRUE,
    IF(AL4=3,
        IF(AM4="", "", "        "&amp;REPT("-", LEN(AO4) - LEN(SUBSTITUTE(AO4, "-", "")))&amp;AM4&amp;CHAR(10)),
        IF(AL4=1, ""&amp;AM4&amp;CHAR(10),
           IF(AL4=2, "      █"&amp;AM4&amp;CHAR(10), AM4&amp;CHAR(10))
        )
    ),
    "")</f>
        <v/>
      </c>
      <c r="AU4" s="6"/>
      <c r="AV4" s="8"/>
      <c r="AW4" s="39"/>
      <c r="BB4" s="66" t="b">
        <v>0</v>
      </c>
      <c r="BC4" s="655"/>
      <c r="BD4" s="655"/>
      <c r="BE4" s="655"/>
      <c r="BF4" s="655"/>
      <c r="BG4" s="655"/>
      <c r="BH4" s="655"/>
      <c r="BI4" s="655"/>
      <c r="BJ4" s="655"/>
      <c r="BK4" s="655"/>
      <c r="BL4" s="655"/>
      <c r="BM4" s="655"/>
      <c r="BN4" s="655"/>
      <c r="BO4" s="655"/>
      <c r="BP4" s="655"/>
      <c r="BQ4" s="655"/>
      <c r="BR4" s="655"/>
      <c r="BS4" s="655"/>
      <c r="BT4" s="655"/>
      <c r="BU4" s="655"/>
      <c r="BV4" s="655"/>
      <c r="BW4" s="655"/>
      <c r="BX4" s="655"/>
      <c r="BY4" s="655"/>
      <c r="BZ4" s="655"/>
      <c r="CA4" s="655"/>
      <c r="CB4" s="655"/>
      <c r="CC4" s="655"/>
      <c r="CD4" s="655"/>
      <c r="CE4" s="655"/>
      <c r="CF4" s="655"/>
      <c r="CG4" s="655"/>
      <c r="CH4" s="655"/>
      <c r="CI4" s="655"/>
      <c r="CJ4" s="655"/>
      <c r="CK4" s="655"/>
    </row>
    <row r="5" spans="2:89">
      <c r="B5" s="358" t="b">
        <f>$BB$5</f>
        <v>0</v>
      </c>
      <c r="C5" s="667" t="s">
        <v>243</v>
      </c>
      <c r="D5" s="667"/>
      <c r="E5" s="667"/>
      <c r="F5" s="667"/>
      <c r="G5" s="667"/>
      <c r="H5" s="667"/>
      <c r="I5" s="667"/>
      <c r="J5" s="667"/>
      <c r="K5" s="667"/>
      <c r="L5" s="667"/>
      <c r="M5" s="667"/>
      <c r="N5" s="667"/>
      <c r="O5" s="667"/>
      <c r="P5" s="667"/>
      <c r="Q5" s="667"/>
      <c r="R5" s="667"/>
      <c r="S5" s="667"/>
      <c r="T5" s="667"/>
      <c r="U5" s="667"/>
      <c r="V5" s="667"/>
      <c r="W5" s="667"/>
      <c r="X5" s="667"/>
      <c r="Y5" s="667"/>
      <c r="Z5" s="667"/>
      <c r="AA5" s="667"/>
      <c r="AB5" s="667"/>
      <c r="AC5" s="667"/>
      <c r="AD5" s="667"/>
      <c r="AE5" s="667"/>
      <c r="AF5" s="667"/>
      <c r="AG5" s="667"/>
      <c r="AH5" s="667"/>
      <c r="AI5" s="667"/>
      <c r="AJ5" s="667"/>
      <c r="AK5" s="668"/>
      <c r="AL5">
        <v>2</v>
      </c>
      <c r="AM5" s="6" t="str">
        <f t="shared" ref="AM5:AM7" si="2">IF(BB5,C5,"")</f>
        <v/>
      </c>
      <c r="AN5" s="6" t="b">
        <f t="shared" ref="AN5:AN7" si="3">BB5</f>
        <v>0</v>
      </c>
      <c r="AO5" s="6" t="s">
        <v>23</v>
      </c>
      <c r="AP5" s="6" t="b">
        <f t="shared" ref="AP5:AP7" si="4">BB5</f>
        <v>0</v>
      </c>
      <c r="AQ5" s="45" t="b">
        <f t="shared" si="0"/>
        <v>0</v>
      </c>
      <c r="AR5" s="45" t="b">
        <f t="shared" si="1"/>
        <v>0</v>
      </c>
      <c r="AS5" s="3"/>
      <c r="AT5" s="11" t="str">
        <f t="shared" ref="AT5:AT52" si="5">AT4&amp;IF(AQ5=TRUE,
    IF(AL5=3,
        IF(AM5="", "", "        "&amp;REPT("-", LEN(AO5) - LEN(SUBSTITUTE(AO5, "-", "")))&amp;AM5&amp;CHAR(10)),
        IF(AL5=1, ""&amp;AM5&amp;CHAR(10),
           IF(AL5=2, "      █"&amp;AM5&amp;CHAR(10), AM5&amp;CHAR(10))
        )
    ),
    "")</f>
        <v/>
      </c>
      <c r="AU5" s="6"/>
      <c r="AV5" s="8"/>
      <c r="AW5" s="39"/>
      <c r="BB5" s="656" t="b">
        <v>0</v>
      </c>
      <c r="BC5" s="657"/>
      <c r="BD5" s="657"/>
      <c r="BE5" s="657"/>
      <c r="BF5" s="657"/>
      <c r="BG5" s="657"/>
      <c r="BH5" s="657"/>
      <c r="BI5" s="657"/>
      <c r="BJ5" s="657"/>
      <c r="BK5" s="657"/>
      <c r="BL5" s="657"/>
      <c r="BM5" s="657"/>
      <c r="BN5" s="657"/>
      <c r="BO5" s="657"/>
      <c r="BP5" s="657"/>
      <c r="BQ5" s="657"/>
      <c r="BR5" s="657"/>
      <c r="BS5" s="657"/>
      <c r="BT5" s="657"/>
      <c r="BU5" s="657"/>
      <c r="BV5" s="657"/>
      <c r="BW5" s="657"/>
      <c r="BX5" s="657"/>
      <c r="BY5" s="657"/>
      <c r="BZ5" s="657"/>
      <c r="CA5" s="657"/>
      <c r="CB5" s="657"/>
      <c r="CC5" s="657"/>
      <c r="CD5" s="657"/>
      <c r="CE5" s="657"/>
      <c r="CF5" s="657"/>
      <c r="CG5" s="657"/>
      <c r="CH5" s="657"/>
      <c r="CI5" s="657"/>
      <c r="CJ5" s="657"/>
      <c r="CK5" s="658"/>
    </row>
    <row r="6" spans="2:89" ht="15.75" customHeight="1">
      <c r="B6" s="358" t="b">
        <f>$BB$6</f>
        <v>0</v>
      </c>
      <c r="C6" s="667" t="s">
        <v>244</v>
      </c>
      <c r="D6" s="667"/>
      <c r="E6" s="667"/>
      <c r="F6" s="667"/>
      <c r="G6" s="667"/>
      <c r="H6" s="667"/>
      <c r="I6" s="667"/>
      <c r="J6" s="667"/>
      <c r="K6" s="667"/>
      <c r="L6" s="667"/>
      <c r="M6" s="667"/>
      <c r="N6" s="667"/>
      <c r="O6" s="667"/>
      <c r="P6" s="667"/>
      <c r="Q6" s="667"/>
      <c r="R6" s="667"/>
      <c r="S6" s="667"/>
      <c r="T6" s="667"/>
      <c r="U6" s="667"/>
      <c r="V6" s="667"/>
      <c r="W6" s="667"/>
      <c r="X6" s="667"/>
      <c r="Y6" s="667"/>
      <c r="Z6" s="667"/>
      <c r="AA6" s="667"/>
      <c r="AB6" s="667"/>
      <c r="AC6" s="667"/>
      <c r="AD6" s="667"/>
      <c r="AE6" s="667"/>
      <c r="AF6" s="667"/>
      <c r="AG6" s="667"/>
      <c r="AH6" s="667"/>
      <c r="AI6" s="667"/>
      <c r="AJ6" s="667"/>
      <c r="AK6" s="668"/>
      <c r="AL6">
        <v>2</v>
      </c>
      <c r="AM6" s="6" t="str">
        <f t="shared" si="2"/>
        <v/>
      </c>
      <c r="AN6" s="6" t="b">
        <f t="shared" si="3"/>
        <v>0</v>
      </c>
      <c r="AO6" s="6" t="s">
        <v>24</v>
      </c>
      <c r="AP6" s="6" t="b">
        <f t="shared" si="4"/>
        <v>0</v>
      </c>
      <c r="AQ6" s="45" t="b">
        <f t="shared" si="0"/>
        <v>0</v>
      </c>
      <c r="AR6" s="45" t="b">
        <f t="shared" si="1"/>
        <v>0</v>
      </c>
      <c r="AS6" s="3"/>
      <c r="AT6" s="11" t="str">
        <f t="shared" si="5"/>
        <v/>
      </c>
      <c r="AU6" s="6"/>
      <c r="AV6" s="8"/>
      <c r="AW6" s="39"/>
      <c r="BB6" s="656" t="b">
        <v>0</v>
      </c>
      <c r="BC6" s="657"/>
      <c r="BD6" s="657"/>
      <c r="BE6" s="657"/>
      <c r="BF6" s="657">
        <v>4.0999999999999996</v>
      </c>
      <c r="BG6" s="657"/>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9"/>
    </row>
    <row r="7" spans="2:89" ht="15.75" customHeight="1" thickBot="1">
      <c r="B7" s="358" t="b">
        <f>$BB$7</f>
        <v>0</v>
      </c>
      <c r="C7" s="667" t="s">
        <v>245</v>
      </c>
      <c r="D7" s="667"/>
      <c r="E7" s="667"/>
      <c r="F7" s="667"/>
      <c r="G7" s="667"/>
      <c r="H7" s="667"/>
      <c r="I7" s="667"/>
      <c r="J7" s="667"/>
      <c r="K7" s="667"/>
      <c r="L7" s="667"/>
      <c r="M7" s="667"/>
      <c r="N7" s="667"/>
      <c r="O7" s="667"/>
      <c r="P7" s="667"/>
      <c r="Q7" s="667"/>
      <c r="R7" s="667"/>
      <c r="S7" s="667"/>
      <c r="T7" s="667"/>
      <c r="U7" s="667"/>
      <c r="V7" s="667"/>
      <c r="W7" s="667"/>
      <c r="X7" s="667"/>
      <c r="Y7" s="667"/>
      <c r="Z7" s="667"/>
      <c r="AA7" s="667"/>
      <c r="AB7" s="667"/>
      <c r="AC7" s="667"/>
      <c r="AD7" s="667"/>
      <c r="AE7" s="667"/>
      <c r="AF7" s="667"/>
      <c r="AG7" s="667"/>
      <c r="AH7" s="667"/>
      <c r="AI7" s="667"/>
      <c r="AJ7" s="667"/>
      <c r="AK7" s="668"/>
      <c r="AL7">
        <v>2</v>
      </c>
      <c r="AM7" s="6" t="str">
        <f t="shared" si="2"/>
        <v/>
      </c>
      <c r="AN7" s="6" t="b">
        <f t="shared" si="3"/>
        <v>0</v>
      </c>
      <c r="AO7" s="6" t="s">
        <v>25</v>
      </c>
      <c r="AP7" s="6" t="b">
        <f t="shared" si="4"/>
        <v>0</v>
      </c>
      <c r="AQ7" s="45" t="b">
        <f t="shared" si="0"/>
        <v>0</v>
      </c>
      <c r="AR7" s="45" t="b">
        <f t="shared" si="1"/>
        <v>0</v>
      </c>
      <c r="AS7" s="3"/>
      <c r="AT7" s="11" t="str">
        <f t="shared" si="5"/>
        <v/>
      </c>
      <c r="AU7" s="6"/>
      <c r="AV7" s="8"/>
      <c r="AW7" s="39"/>
      <c r="BB7" s="659" t="b">
        <v>0</v>
      </c>
      <c r="BC7" s="660"/>
      <c r="BD7" s="660"/>
      <c r="BE7" s="660"/>
      <c r="BF7" s="660"/>
      <c r="BG7" s="660"/>
      <c r="BH7" s="660" t="s">
        <v>284</v>
      </c>
      <c r="BI7" s="660"/>
      <c r="BJ7" s="660"/>
      <c r="BK7" s="660"/>
      <c r="BL7" s="70"/>
      <c r="BM7" s="70"/>
      <c r="BN7" s="70"/>
      <c r="BO7" s="70"/>
      <c r="BP7" s="70"/>
      <c r="BQ7" s="70"/>
      <c r="BR7" s="70"/>
      <c r="BS7" s="70"/>
      <c r="BT7" s="70"/>
      <c r="BU7" s="70"/>
      <c r="BV7" s="70"/>
      <c r="BW7" s="70"/>
      <c r="BX7" s="70"/>
      <c r="BY7" s="70"/>
      <c r="BZ7" s="70"/>
      <c r="CA7" s="70"/>
      <c r="CB7" s="70"/>
      <c r="CC7" s="70"/>
      <c r="CD7" s="70"/>
      <c r="CE7" s="70"/>
      <c r="CF7" s="70"/>
      <c r="CG7" s="70"/>
      <c r="CH7" s="70"/>
      <c r="CI7" s="70"/>
      <c r="CJ7" s="70"/>
      <c r="CK7" s="71"/>
    </row>
    <row r="8" spans="2:89">
      <c r="B8" s="666" t="s">
        <v>15</v>
      </c>
      <c r="C8" s="652"/>
      <c r="D8" s="652"/>
      <c r="E8" s="652"/>
      <c r="F8" s="652"/>
      <c r="G8" s="652"/>
      <c r="H8" s="652"/>
      <c r="I8" s="652"/>
      <c r="J8" s="652"/>
      <c r="K8" s="652"/>
      <c r="L8" s="652"/>
      <c r="M8" s="652"/>
      <c r="N8" s="652"/>
      <c r="O8" s="652"/>
      <c r="P8" s="652"/>
      <c r="Q8" s="652"/>
      <c r="R8" s="652"/>
      <c r="S8" s="652"/>
      <c r="T8" s="652"/>
      <c r="U8" s="652"/>
      <c r="V8" s="652"/>
      <c r="W8" s="652"/>
      <c r="X8" s="652"/>
      <c r="Y8" s="652"/>
      <c r="Z8" s="652"/>
      <c r="AA8" s="652"/>
      <c r="AB8" s="652"/>
      <c r="AC8" s="652"/>
      <c r="AD8" s="652"/>
      <c r="AE8" s="652"/>
      <c r="AF8" s="652"/>
      <c r="AG8" s="652"/>
      <c r="AH8" s="652"/>
      <c r="AI8" s="652"/>
      <c r="AJ8" s="652"/>
      <c r="AK8" s="361">
        <f>COUNTIF(BB9:BB10,TRUE)</f>
        <v>0</v>
      </c>
      <c r="AL8" s="5">
        <v>1</v>
      </c>
      <c r="AM8" t="str">
        <f>B8</f>
        <v>CNS 15095金、銀紙 CNS 15095 Joss Papers (樣品量:約40g)</v>
      </c>
      <c r="AN8" s="6" t="b">
        <f>OR(BB9:BB10)</f>
        <v>0</v>
      </c>
      <c r="AO8" s="6" t="s">
        <v>29</v>
      </c>
      <c r="AP8" t="b">
        <f>TRUE</f>
        <v>1</v>
      </c>
      <c r="AQ8" s="45" t="b">
        <f t="shared" si="0"/>
        <v>0</v>
      </c>
      <c r="AR8" s="45" t="b">
        <f t="shared" si="1"/>
        <v>0</v>
      </c>
      <c r="AS8" s="3"/>
      <c r="AT8" s="11" t="str">
        <f t="shared" si="5"/>
        <v/>
      </c>
      <c r="AU8" s="6"/>
      <c r="AV8" s="8"/>
      <c r="AW8" s="39"/>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row>
    <row r="9" spans="2:89">
      <c r="B9" s="358" t="b">
        <f>$BB$9</f>
        <v>0</v>
      </c>
      <c r="C9" s="667" t="s">
        <v>242</v>
      </c>
      <c r="D9" s="667"/>
      <c r="E9" s="667"/>
      <c r="F9" s="667"/>
      <c r="G9" s="667"/>
      <c r="H9" s="667"/>
      <c r="I9" s="667"/>
      <c r="J9" s="667"/>
      <c r="K9" s="667"/>
      <c r="L9" s="667"/>
      <c r="M9" s="667"/>
      <c r="N9" s="667"/>
      <c r="O9" s="667"/>
      <c r="P9" s="667"/>
      <c r="Q9" s="667"/>
      <c r="R9" s="667"/>
      <c r="S9" s="667"/>
      <c r="T9" s="667"/>
      <c r="U9" s="667"/>
      <c r="V9" s="667"/>
      <c r="W9" s="667"/>
      <c r="X9" s="667"/>
      <c r="Y9" s="667"/>
      <c r="Z9" s="667"/>
      <c r="AA9" s="667"/>
      <c r="AB9" s="667"/>
      <c r="AC9" s="667"/>
      <c r="AD9" s="667"/>
      <c r="AE9" s="667"/>
      <c r="AF9" s="667"/>
      <c r="AG9" s="667"/>
      <c r="AH9" s="667"/>
      <c r="AI9" s="667"/>
      <c r="AJ9" s="667"/>
      <c r="AK9" s="668"/>
      <c r="AL9">
        <v>2</v>
      </c>
      <c r="AM9" s="6" t="str">
        <f t="shared" ref="AM9:AM10" si="6">IF(BB9,C9,"")</f>
        <v/>
      </c>
      <c r="AN9" s="6" t="b">
        <f t="shared" ref="AN9:AN10" si="7">BB9</f>
        <v>0</v>
      </c>
      <c r="AO9" s="6" t="s">
        <v>30</v>
      </c>
      <c r="AP9" s="6" t="b">
        <f t="shared" ref="AP9:AP10" si="8">BB9</f>
        <v>0</v>
      </c>
      <c r="AQ9" s="45" t="b">
        <f t="shared" si="0"/>
        <v>0</v>
      </c>
      <c r="AR9" s="45" t="b">
        <f t="shared" si="1"/>
        <v>0</v>
      </c>
      <c r="AS9" s="3"/>
      <c r="AT9" s="11" t="str">
        <f t="shared" si="5"/>
        <v/>
      </c>
      <c r="AU9" s="6"/>
      <c r="AV9" s="8"/>
      <c r="AW9" s="39"/>
      <c r="BB9" s="63" t="b">
        <v>0</v>
      </c>
    </row>
    <row r="10" spans="2:89">
      <c r="B10" s="358" t="b">
        <f>$BB$10</f>
        <v>0</v>
      </c>
      <c r="C10" s="667" t="s">
        <v>243</v>
      </c>
      <c r="D10" s="667"/>
      <c r="E10" s="667"/>
      <c r="F10" s="667"/>
      <c r="G10" s="667"/>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8"/>
      <c r="AL10">
        <v>2</v>
      </c>
      <c r="AM10" s="6" t="str">
        <f t="shared" si="6"/>
        <v/>
      </c>
      <c r="AN10" s="6" t="b">
        <f t="shared" si="7"/>
        <v>0</v>
      </c>
      <c r="AO10" s="6" t="s">
        <v>61</v>
      </c>
      <c r="AP10" s="6" t="b">
        <f t="shared" si="8"/>
        <v>0</v>
      </c>
      <c r="AQ10" s="45" t="b">
        <f t="shared" si="0"/>
        <v>0</v>
      </c>
      <c r="AR10" s="45" t="b">
        <f t="shared" si="1"/>
        <v>0</v>
      </c>
      <c r="AS10" s="3"/>
      <c r="AT10" s="11" t="str">
        <f t="shared" si="5"/>
        <v/>
      </c>
      <c r="AU10" s="6"/>
      <c r="AV10" s="8"/>
      <c r="AW10" s="39"/>
      <c r="BB10" s="63" t="b">
        <v>0</v>
      </c>
    </row>
    <row r="11" spans="2:89">
      <c r="B11" s="666" t="s">
        <v>16</v>
      </c>
      <c r="C11" s="652"/>
      <c r="D11" s="652"/>
      <c r="E11" s="652"/>
      <c r="F11" s="652"/>
      <c r="G11" s="652"/>
      <c r="H11" s="652"/>
      <c r="I11" s="652"/>
      <c r="J11" s="652"/>
      <c r="K11" s="652"/>
      <c r="L11" s="652"/>
      <c r="M11" s="652"/>
      <c r="N11" s="652"/>
      <c r="O11" s="652"/>
      <c r="P11" s="652"/>
      <c r="Q11" s="652"/>
      <c r="R11" s="652"/>
      <c r="S11" s="652"/>
      <c r="T11" s="652"/>
      <c r="U11" s="652"/>
      <c r="V11" s="652"/>
      <c r="W11" s="652"/>
      <c r="X11" s="652"/>
      <c r="Y11" s="652"/>
      <c r="Z11" s="652"/>
      <c r="AA11" s="652"/>
      <c r="AB11" s="652"/>
      <c r="AC11" s="652"/>
      <c r="AD11" s="652"/>
      <c r="AE11" s="652"/>
      <c r="AF11" s="652"/>
      <c r="AG11" s="652"/>
      <c r="AH11" s="652"/>
      <c r="AI11" s="652"/>
      <c r="AJ11" s="652"/>
      <c r="AK11" s="361">
        <f>COUNTIF(BB12,TRUE)</f>
        <v>0</v>
      </c>
      <c r="AL11" s="5">
        <v>1</v>
      </c>
      <c r="AM11" t="str">
        <f>B11</f>
        <v>CNS 15047香腳檢測CNS 15047 Joss Sticks  (樣品量:約20g)</v>
      </c>
      <c r="AN11" s="6" t="b">
        <f>OR(BB12)</f>
        <v>0</v>
      </c>
      <c r="AO11" s="6" t="s">
        <v>32</v>
      </c>
      <c r="AP11" t="b">
        <f>TRUE</f>
        <v>1</v>
      </c>
      <c r="AQ11" s="45" t="b">
        <f t="shared" si="0"/>
        <v>0</v>
      </c>
      <c r="AR11" s="45" t="b">
        <f t="shared" si="1"/>
        <v>0</v>
      </c>
      <c r="AS11" s="3"/>
      <c r="AT11" s="11" t="str">
        <f t="shared" si="5"/>
        <v/>
      </c>
      <c r="AU11" s="6"/>
      <c r="AV11" s="8"/>
      <c r="AW11" s="39"/>
    </row>
    <row r="12" spans="2:89">
      <c r="B12" s="358" t="b">
        <f>$BB$12</f>
        <v>0</v>
      </c>
      <c r="C12" s="667" t="s">
        <v>243</v>
      </c>
      <c r="D12" s="667"/>
      <c r="E12" s="667"/>
      <c r="F12" s="667"/>
      <c r="G12" s="667"/>
      <c r="H12" s="667"/>
      <c r="I12" s="667"/>
      <c r="J12" s="667"/>
      <c r="K12" s="667"/>
      <c r="L12" s="667"/>
      <c r="M12" s="667"/>
      <c r="N12" s="667"/>
      <c r="O12" s="667"/>
      <c r="P12" s="667"/>
      <c r="Q12" s="667"/>
      <c r="R12" s="667"/>
      <c r="S12" s="667"/>
      <c r="T12" s="667"/>
      <c r="U12" s="667"/>
      <c r="V12" s="667"/>
      <c r="W12" s="667"/>
      <c r="X12" s="667"/>
      <c r="Y12" s="667"/>
      <c r="Z12" s="667"/>
      <c r="AA12" s="667"/>
      <c r="AB12" s="667"/>
      <c r="AC12" s="667"/>
      <c r="AD12" s="667"/>
      <c r="AE12" s="667"/>
      <c r="AF12" s="667"/>
      <c r="AG12" s="667"/>
      <c r="AH12" s="667"/>
      <c r="AI12" s="667"/>
      <c r="AJ12" s="667"/>
      <c r="AK12" s="668"/>
      <c r="AL12">
        <v>2</v>
      </c>
      <c r="AM12" s="6" t="str">
        <f>IF(BB12,C12,"")</f>
        <v/>
      </c>
      <c r="AN12" s="6" t="b">
        <f>BB12</f>
        <v>0</v>
      </c>
      <c r="AO12" s="6" t="s">
        <v>33</v>
      </c>
      <c r="AP12" s="6" t="b">
        <f>BB12</f>
        <v>0</v>
      </c>
      <c r="AQ12" s="45" t="b">
        <f t="shared" si="0"/>
        <v>0</v>
      </c>
      <c r="AR12" s="45" t="b">
        <f t="shared" si="1"/>
        <v>0</v>
      </c>
      <c r="AS12" s="3"/>
      <c r="AT12" s="11" t="str">
        <f t="shared" si="5"/>
        <v/>
      </c>
      <c r="AU12" s="6"/>
      <c r="AV12" s="8"/>
      <c r="AW12" s="39"/>
      <c r="BB12" s="63" t="b">
        <v>0</v>
      </c>
    </row>
    <row r="13" spans="2:89">
      <c r="B13" s="666" t="s">
        <v>17</v>
      </c>
      <c r="C13" s="652"/>
      <c r="D13" s="652"/>
      <c r="E13" s="652"/>
      <c r="F13" s="652"/>
      <c r="G13" s="652"/>
      <c r="H13" s="652"/>
      <c r="I13" s="652"/>
      <c r="J13" s="652"/>
      <c r="K13" s="652"/>
      <c r="L13" s="652"/>
      <c r="M13" s="652"/>
      <c r="N13" s="652"/>
      <c r="O13" s="652"/>
      <c r="P13" s="652"/>
      <c r="Q13" s="652"/>
      <c r="R13" s="652"/>
      <c r="S13" s="652"/>
      <c r="T13" s="652"/>
      <c r="U13" s="652"/>
      <c r="V13" s="652"/>
      <c r="W13" s="652"/>
      <c r="X13" s="652"/>
      <c r="Y13" s="652"/>
      <c r="Z13" s="652"/>
      <c r="AA13" s="652"/>
      <c r="AB13" s="652"/>
      <c r="AC13" s="652"/>
      <c r="AD13" s="652"/>
      <c r="AE13" s="652"/>
      <c r="AF13" s="652"/>
      <c r="AG13" s="652"/>
      <c r="AH13" s="652"/>
      <c r="AI13" s="652"/>
      <c r="AJ13" s="652"/>
      <c r="AK13" s="361">
        <f>COUNTIF(BB14:BB16,TRUE)</f>
        <v>0</v>
      </c>
      <c r="AL13" s="5">
        <v>1</v>
      </c>
      <c r="AM13" t="str">
        <f>B13</f>
        <v>CNS 1065 蠟燭 CNS 1065 Candles (請給一樣的樣品共5組)</v>
      </c>
      <c r="AN13" s="6" t="b">
        <f>OR(BB14:BB16)</f>
        <v>0</v>
      </c>
      <c r="AO13" s="6" t="s">
        <v>35</v>
      </c>
      <c r="AP13" t="b">
        <f>TRUE</f>
        <v>1</v>
      </c>
      <c r="AQ13" s="45" t="b">
        <f t="shared" si="0"/>
        <v>0</v>
      </c>
      <c r="AR13" s="45" t="b">
        <f t="shared" si="1"/>
        <v>0</v>
      </c>
      <c r="AS13" s="3"/>
      <c r="AT13" s="11" t="str">
        <f t="shared" si="5"/>
        <v/>
      </c>
      <c r="AU13" s="6"/>
      <c r="AV13" s="8"/>
      <c r="AW13" s="39"/>
    </row>
    <row r="14" spans="2:89">
      <c r="B14" s="358" t="b">
        <f>$BB$14</f>
        <v>0</v>
      </c>
      <c r="C14" s="667" t="s">
        <v>246</v>
      </c>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667"/>
      <c r="AC14" s="667"/>
      <c r="AD14" s="667"/>
      <c r="AE14" s="667"/>
      <c r="AF14" s="667"/>
      <c r="AG14" s="667"/>
      <c r="AH14" s="667"/>
      <c r="AI14" s="667"/>
      <c r="AJ14" s="667"/>
      <c r="AK14" s="668"/>
      <c r="AL14">
        <v>2</v>
      </c>
      <c r="AM14" s="6" t="str">
        <f t="shared" ref="AM14:AM16" si="9">IF(BB14,C14,"")</f>
        <v/>
      </c>
      <c r="AN14" s="6" t="b">
        <f t="shared" ref="AN14:AN16" si="10">BB14</f>
        <v>0</v>
      </c>
      <c r="AO14" s="6" t="s">
        <v>36</v>
      </c>
      <c r="AP14" s="6" t="b">
        <f t="shared" ref="AP14:AP16" si="11">BB14</f>
        <v>0</v>
      </c>
      <c r="AQ14" s="45" t="b">
        <f t="shared" si="0"/>
        <v>0</v>
      </c>
      <c r="AR14" s="45" t="b">
        <f t="shared" si="1"/>
        <v>0</v>
      </c>
      <c r="AS14" s="3"/>
      <c r="AT14" s="11" t="str">
        <f t="shared" si="5"/>
        <v/>
      </c>
      <c r="AU14" s="6"/>
      <c r="AV14" s="8"/>
      <c r="AW14" s="39"/>
      <c r="BB14" s="63" t="b">
        <v>0</v>
      </c>
    </row>
    <row r="15" spans="2:89">
      <c r="B15" s="358" t="b">
        <f>$BB$15</f>
        <v>0</v>
      </c>
      <c r="C15" s="667" t="s">
        <v>247</v>
      </c>
      <c r="D15" s="667"/>
      <c r="E15" s="667"/>
      <c r="F15" s="667"/>
      <c r="G15" s="667"/>
      <c r="H15" s="667"/>
      <c r="I15" s="667"/>
      <c r="J15" s="667"/>
      <c r="K15" s="667"/>
      <c r="L15" s="667"/>
      <c r="M15" s="667"/>
      <c r="N15" s="667"/>
      <c r="O15" s="667"/>
      <c r="P15" s="667"/>
      <c r="Q15" s="667"/>
      <c r="R15" s="667"/>
      <c r="S15" s="667"/>
      <c r="T15" s="667"/>
      <c r="U15" s="667"/>
      <c r="V15" s="667"/>
      <c r="W15" s="667"/>
      <c r="X15" s="667"/>
      <c r="Y15" s="667"/>
      <c r="Z15" s="667"/>
      <c r="AA15" s="667"/>
      <c r="AB15" s="667"/>
      <c r="AC15" s="667"/>
      <c r="AD15" s="667"/>
      <c r="AE15" s="667"/>
      <c r="AF15" s="667"/>
      <c r="AG15" s="667"/>
      <c r="AH15" s="667"/>
      <c r="AI15" s="667"/>
      <c r="AJ15" s="667"/>
      <c r="AK15" s="668"/>
      <c r="AL15">
        <v>2</v>
      </c>
      <c r="AM15" s="6" t="str">
        <f t="shared" si="9"/>
        <v/>
      </c>
      <c r="AN15" s="6" t="b">
        <f t="shared" si="10"/>
        <v>0</v>
      </c>
      <c r="AO15" s="6" t="s">
        <v>62</v>
      </c>
      <c r="AP15" s="6" t="b">
        <f t="shared" si="11"/>
        <v>0</v>
      </c>
      <c r="AQ15" s="45" t="b">
        <f t="shared" si="0"/>
        <v>0</v>
      </c>
      <c r="AR15" s="45" t="b">
        <f t="shared" si="1"/>
        <v>0</v>
      </c>
      <c r="AS15" s="3"/>
      <c r="AT15" s="11" t="str">
        <f t="shared" si="5"/>
        <v/>
      </c>
      <c r="AU15" s="6"/>
      <c r="AV15" s="8"/>
      <c r="AW15" s="39"/>
      <c r="BB15" s="63" t="b">
        <v>0</v>
      </c>
    </row>
    <row r="16" spans="2:89">
      <c r="B16" s="358" t="b">
        <f>$BB$16</f>
        <v>0</v>
      </c>
      <c r="C16" s="667" t="s">
        <v>248</v>
      </c>
      <c r="D16" s="667"/>
      <c r="E16" s="667"/>
      <c r="F16" s="667"/>
      <c r="G16" s="667"/>
      <c r="H16" s="667"/>
      <c r="I16" s="667"/>
      <c r="J16" s="667"/>
      <c r="K16" s="667"/>
      <c r="L16" s="667"/>
      <c r="M16" s="667"/>
      <c r="N16" s="667"/>
      <c r="O16" s="667"/>
      <c r="P16" s="667"/>
      <c r="Q16" s="667"/>
      <c r="R16" s="667"/>
      <c r="S16" s="667"/>
      <c r="T16" s="667"/>
      <c r="U16" s="667"/>
      <c r="V16" s="667"/>
      <c r="W16" s="667"/>
      <c r="X16" s="667"/>
      <c r="Y16" s="667"/>
      <c r="Z16" s="667"/>
      <c r="AA16" s="667"/>
      <c r="AB16" s="667"/>
      <c r="AC16" s="667"/>
      <c r="AD16" s="667"/>
      <c r="AE16" s="667"/>
      <c r="AF16" s="667"/>
      <c r="AG16" s="667"/>
      <c r="AH16" s="667"/>
      <c r="AI16" s="667"/>
      <c r="AJ16" s="667"/>
      <c r="AK16" s="668"/>
      <c r="AL16">
        <v>2</v>
      </c>
      <c r="AM16" s="6" t="str">
        <f t="shared" si="9"/>
        <v/>
      </c>
      <c r="AN16" s="6" t="b">
        <f t="shared" si="10"/>
        <v>0</v>
      </c>
      <c r="AO16" s="6" t="s">
        <v>63</v>
      </c>
      <c r="AP16" s="6" t="b">
        <f t="shared" si="11"/>
        <v>0</v>
      </c>
      <c r="AQ16" s="45" t="b">
        <f t="shared" si="0"/>
        <v>0</v>
      </c>
      <c r="AR16" s="45" t="b">
        <f t="shared" si="1"/>
        <v>0</v>
      </c>
      <c r="AS16" s="3"/>
      <c r="AT16" s="11" t="str">
        <f t="shared" si="5"/>
        <v/>
      </c>
      <c r="AU16" s="6"/>
      <c r="AV16" s="8"/>
      <c r="AW16" s="39"/>
      <c r="BB16" s="63" t="b">
        <v>0</v>
      </c>
    </row>
    <row r="17" spans="2:54">
      <c r="B17" s="666" t="s">
        <v>48</v>
      </c>
      <c r="C17" s="652"/>
      <c r="D17" s="652"/>
      <c r="E17" s="652"/>
      <c r="F17" s="652"/>
      <c r="G17" s="652"/>
      <c r="H17" s="652"/>
      <c r="I17" s="652"/>
      <c r="J17" s="652"/>
      <c r="K17" s="652"/>
      <c r="L17" s="652"/>
      <c r="M17" s="652"/>
      <c r="N17" s="652"/>
      <c r="O17" s="652"/>
      <c r="P17" s="652"/>
      <c r="Q17" s="652"/>
      <c r="R17" s="652"/>
      <c r="S17" s="652"/>
      <c r="T17" s="652"/>
      <c r="U17" s="652"/>
      <c r="V17" s="652"/>
      <c r="W17" s="652"/>
      <c r="X17" s="652"/>
      <c r="Y17" s="652"/>
      <c r="Z17" s="652"/>
      <c r="AA17" s="652"/>
      <c r="AB17" s="652"/>
      <c r="AC17" s="652"/>
      <c r="AD17" s="652"/>
      <c r="AE17" s="652"/>
      <c r="AF17" s="652"/>
      <c r="AG17" s="652"/>
      <c r="AH17" s="652"/>
      <c r="AI17" s="652"/>
      <c r="AJ17" s="652"/>
      <c r="AK17" s="361">
        <f>COUNTIF(BB18,TRUE)</f>
        <v>0</v>
      </c>
      <c r="AL17" s="5">
        <v>1</v>
      </c>
      <c r="AM17" t="str">
        <f>B17</f>
        <v>其他Others items</v>
      </c>
      <c r="AN17" s="6" t="b">
        <f>OR(BB18)</f>
        <v>0</v>
      </c>
      <c r="AO17" s="6" t="s">
        <v>43</v>
      </c>
      <c r="AP17" t="b">
        <f>TRUE</f>
        <v>1</v>
      </c>
      <c r="AQ17" s="45" t="b">
        <f t="shared" si="0"/>
        <v>0</v>
      </c>
      <c r="AR17" s="45" t="b">
        <f t="shared" si="1"/>
        <v>0</v>
      </c>
      <c r="AS17" s="3"/>
      <c r="AT17" s="11" t="str">
        <f t="shared" si="5"/>
        <v/>
      </c>
      <c r="AU17" s="6"/>
      <c r="AV17" s="8"/>
      <c r="AW17" s="39"/>
    </row>
    <row r="18" spans="2:54" ht="16.5" thickBot="1">
      <c r="B18" s="362" t="b">
        <f>$BB$18</f>
        <v>0</v>
      </c>
      <c r="C18" s="669"/>
      <c r="D18" s="669"/>
      <c r="E18" s="669"/>
      <c r="F18" s="669"/>
      <c r="G18" s="669"/>
      <c r="H18" s="669"/>
      <c r="I18" s="669"/>
      <c r="J18" s="669"/>
      <c r="K18" s="669"/>
      <c r="L18" s="669"/>
      <c r="M18" s="669"/>
      <c r="N18" s="669"/>
      <c r="O18" s="669"/>
      <c r="P18" s="669"/>
      <c r="Q18" s="669"/>
      <c r="R18" s="669"/>
      <c r="S18" s="669"/>
      <c r="T18" s="669"/>
      <c r="U18" s="669"/>
      <c r="V18" s="669"/>
      <c r="W18" s="669"/>
      <c r="X18" s="669"/>
      <c r="Y18" s="669"/>
      <c r="Z18" s="669"/>
      <c r="AA18" s="669"/>
      <c r="AB18" s="669"/>
      <c r="AC18" s="669"/>
      <c r="AD18" s="669"/>
      <c r="AE18" s="669"/>
      <c r="AF18" s="669"/>
      <c r="AG18" s="669"/>
      <c r="AH18" s="669"/>
      <c r="AI18" s="669"/>
      <c r="AJ18" s="669"/>
      <c r="AK18" s="670"/>
      <c r="AL18">
        <v>2</v>
      </c>
      <c r="AM18" s="6" t="str">
        <f>IF(BB18,C18,"")</f>
        <v/>
      </c>
      <c r="AN18" s="6" t="b">
        <f>BB18</f>
        <v>0</v>
      </c>
      <c r="AO18" s="6" t="s">
        <v>44</v>
      </c>
      <c r="AP18" s="6" t="b">
        <f>AND(BB18,C18&lt;&gt;"")</f>
        <v>0</v>
      </c>
      <c r="AQ18" s="45" t="b">
        <f t="shared" si="0"/>
        <v>0</v>
      </c>
      <c r="AR18" s="45" t="b">
        <f t="shared" si="1"/>
        <v>0</v>
      </c>
      <c r="AS18" s="3"/>
      <c r="AT18" s="11" t="str">
        <f t="shared" si="5"/>
        <v/>
      </c>
      <c r="AU18" s="6"/>
      <c r="AV18" s="8"/>
      <c r="AW18" s="39"/>
      <c r="BB18" s="63" t="b">
        <v>0</v>
      </c>
    </row>
    <row r="19" spans="2:54" ht="20.25" thickTop="1">
      <c r="B19" s="665" t="s">
        <v>275</v>
      </c>
      <c r="C19" s="665"/>
      <c r="D19" s="665"/>
      <c r="E19" s="665"/>
      <c r="F19" s="665"/>
      <c r="G19" s="665"/>
      <c r="H19" s="665"/>
      <c r="I19" s="665"/>
      <c r="J19" s="665"/>
      <c r="K19" s="665"/>
      <c r="L19" s="665"/>
      <c r="M19" s="665"/>
      <c r="N19" s="665"/>
      <c r="O19" s="665"/>
      <c r="P19" s="665"/>
      <c r="Q19" s="665"/>
      <c r="R19" s="665"/>
      <c r="S19" s="665"/>
      <c r="T19" s="665"/>
      <c r="U19" s="665"/>
      <c r="V19" s="665"/>
      <c r="W19" s="665"/>
      <c r="X19" s="665"/>
      <c r="Y19" s="665"/>
      <c r="Z19" s="665"/>
      <c r="AA19" s="665"/>
      <c r="AB19" s="665"/>
      <c r="AC19" s="665"/>
      <c r="AD19" s="665"/>
      <c r="AE19" s="665"/>
      <c r="AF19" s="665"/>
      <c r="AG19" s="665"/>
      <c r="AH19" s="665"/>
      <c r="AI19" s="665"/>
      <c r="AJ19" s="665"/>
      <c r="AK19" s="665"/>
      <c r="AT19" s="11" t="str">
        <f t="shared" si="5"/>
        <v/>
      </c>
      <c r="AW19" s="39"/>
    </row>
    <row r="20" spans="2:54">
      <c r="AT20" s="11" t="str">
        <f t="shared" si="5"/>
        <v/>
      </c>
      <c r="AW20" s="39"/>
    </row>
    <row r="21" spans="2:54">
      <c r="AT21" s="11" t="str">
        <f t="shared" si="5"/>
        <v/>
      </c>
      <c r="AW21" s="39"/>
    </row>
    <row r="22" spans="2:54">
      <c r="AT22" s="11" t="str">
        <f t="shared" si="5"/>
        <v/>
      </c>
      <c r="AW22" s="39"/>
    </row>
    <row r="23" spans="2:54">
      <c r="AT23" s="11" t="str">
        <f t="shared" si="5"/>
        <v/>
      </c>
      <c r="AW23" s="39"/>
    </row>
    <row r="24" spans="2:54">
      <c r="AT24" s="11" t="str">
        <f t="shared" si="5"/>
        <v/>
      </c>
      <c r="AW24" s="39"/>
    </row>
    <row r="25" spans="2:54">
      <c r="AT25" s="11" t="str">
        <f t="shared" si="5"/>
        <v/>
      </c>
      <c r="AW25" s="39"/>
    </row>
    <row r="26" spans="2:54">
      <c r="AT26" s="11" t="str">
        <f t="shared" si="5"/>
        <v/>
      </c>
      <c r="AW26" s="39"/>
    </row>
    <row r="27" spans="2:54">
      <c r="AT27" s="11" t="str">
        <f t="shared" si="5"/>
        <v/>
      </c>
      <c r="AW27" s="39"/>
    </row>
    <row r="28" spans="2:54">
      <c r="AT28" s="11" t="str">
        <f t="shared" si="5"/>
        <v/>
      </c>
      <c r="AW28" s="39"/>
    </row>
    <row r="29" spans="2:54">
      <c r="AT29" s="11" t="str">
        <f t="shared" si="5"/>
        <v/>
      </c>
      <c r="AW29" s="39"/>
    </row>
    <row r="30" spans="2:54">
      <c r="AT30" s="11" t="str">
        <f t="shared" si="5"/>
        <v/>
      </c>
      <c r="AW30" s="39"/>
    </row>
    <row r="31" spans="2:54">
      <c r="AT31" s="11" t="str">
        <f t="shared" si="5"/>
        <v/>
      </c>
      <c r="AW31" s="39"/>
    </row>
    <row r="32" spans="2:54">
      <c r="AT32" s="11" t="str">
        <f t="shared" si="5"/>
        <v/>
      </c>
      <c r="AW32" s="39"/>
    </row>
    <row r="33" spans="46:49">
      <c r="AT33" s="11" t="str">
        <f t="shared" si="5"/>
        <v/>
      </c>
      <c r="AW33" s="39"/>
    </row>
    <row r="34" spans="46:49">
      <c r="AT34" s="11" t="str">
        <f t="shared" si="5"/>
        <v/>
      </c>
      <c r="AW34" s="39"/>
    </row>
    <row r="35" spans="46:49">
      <c r="AT35" s="11" t="str">
        <f t="shared" si="5"/>
        <v/>
      </c>
      <c r="AW35" s="39"/>
    </row>
    <row r="36" spans="46:49">
      <c r="AT36" s="11" t="str">
        <f t="shared" si="5"/>
        <v/>
      </c>
      <c r="AW36" s="39"/>
    </row>
    <row r="37" spans="46:49">
      <c r="AT37" s="11" t="str">
        <f t="shared" si="5"/>
        <v/>
      </c>
      <c r="AW37" s="39"/>
    </row>
    <row r="38" spans="46:49">
      <c r="AT38" s="11" t="str">
        <f t="shared" si="5"/>
        <v/>
      </c>
      <c r="AW38" s="39"/>
    </row>
    <row r="39" spans="46:49">
      <c r="AT39" s="11" t="str">
        <f t="shared" si="5"/>
        <v/>
      </c>
      <c r="AW39" s="39"/>
    </row>
    <row r="40" spans="46:49">
      <c r="AT40" s="11" t="str">
        <f t="shared" si="5"/>
        <v/>
      </c>
      <c r="AW40" s="39"/>
    </row>
    <row r="41" spans="46:49">
      <c r="AT41" s="11" t="str">
        <f t="shared" si="5"/>
        <v/>
      </c>
      <c r="AW41" s="39"/>
    </row>
    <row r="42" spans="46:49">
      <c r="AT42" s="11" t="str">
        <f t="shared" si="5"/>
        <v/>
      </c>
      <c r="AW42" s="39"/>
    </row>
    <row r="43" spans="46:49">
      <c r="AT43" s="11" t="str">
        <f t="shared" si="5"/>
        <v/>
      </c>
      <c r="AW43" s="39"/>
    </row>
    <row r="44" spans="46:49">
      <c r="AT44" s="11" t="str">
        <f t="shared" si="5"/>
        <v/>
      </c>
      <c r="AW44" s="39"/>
    </row>
    <row r="45" spans="46:49">
      <c r="AT45" s="11" t="str">
        <f t="shared" si="5"/>
        <v/>
      </c>
      <c r="AW45" s="39"/>
    </row>
    <row r="46" spans="46:49">
      <c r="AT46" s="11" t="str">
        <f t="shared" si="5"/>
        <v/>
      </c>
      <c r="AW46" s="39"/>
    </row>
    <row r="47" spans="46:49">
      <c r="AT47" s="11" t="str">
        <f t="shared" si="5"/>
        <v/>
      </c>
      <c r="AW47" s="39"/>
    </row>
    <row r="48" spans="46:49">
      <c r="AT48" s="11" t="str">
        <f t="shared" si="5"/>
        <v/>
      </c>
      <c r="AW48" s="39"/>
    </row>
    <row r="49" spans="46:49">
      <c r="AT49" s="11" t="str">
        <f t="shared" si="5"/>
        <v/>
      </c>
      <c r="AW49" s="39"/>
    </row>
    <row r="50" spans="46:49">
      <c r="AT50" s="11" t="str">
        <f t="shared" si="5"/>
        <v/>
      </c>
      <c r="AW50" s="39"/>
    </row>
    <row r="51" spans="46:49">
      <c r="AT51" s="11" t="str">
        <f t="shared" si="5"/>
        <v/>
      </c>
      <c r="AW51" s="39"/>
    </row>
    <row r="52" spans="46:49">
      <c r="AT52" s="11" t="str">
        <f t="shared" si="5"/>
        <v/>
      </c>
      <c r="AW52" s="39"/>
    </row>
    <row r="53" spans="46:49">
      <c r="AW53" s="39"/>
    </row>
    <row r="54" spans="46:49">
      <c r="AW54" s="39"/>
    </row>
    <row r="55" spans="46:49">
      <c r="AW55" s="39"/>
    </row>
    <row r="56" spans="46:49">
      <c r="AW56" s="39"/>
    </row>
    <row r="57" spans="46:49">
      <c r="AW57" s="39"/>
    </row>
    <row r="58" spans="46:49">
      <c r="AW58" s="39"/>
    </row>
    <row r="59" spans="46:49">
      <c r="AW59" s="39"/>
    </row>
    <row r="60" spans="46:49">
      <c r="AW60" s="39"/>
    </row>
    <row r="61" spans="46:49">
      <c r="AW61" s="39"/>
    </row>
    <row r="62" spans="46:49">
      <c r="AW62" s="39"/>
    </row>
    <row r="63" spans="46:49">
      <c r="AW63" s="39"/>
    </row>
    <row r="64" spans="46:49">
      <c r="AW64" s="39"/>
    </row>
    <row r="65" spans="49:49">
      <c r="AW65" s="39"/>
    </row>
    <row r="66" spans="49:49">
      <c r="AW66" s="39"/>
    </row>
    <row r="67" spans="49:49">
      <c r="AW67" s="39"/>
    </row>
    <row r="68" spans="49:49">
      <c r="AW68" s="39"/>
    </row>
    <row r="69" spans="49:49">
      <c r="AW69" s="39"/>
    </row>
    <row r="70" spans="49:49">
      <c r="AW70" s="39"/>
    </row>
    <row r="71" spans="49:49">
      <c r="AW71" s="39"/>
    </row>
    <row r="72" spans="49:49">
      <c r="AW72" s="39"/>
    </row>
    <row r="73" spans="49:49">
      <c r="AW73" s="39"/>
    </row>
    <row r="74" spans="49:49">
      <c r="AW74" s="39"/>
    </row>
    <row r="75" spans="49:49">
      <c r="AW75" s="39"/>
    </row>
    <row r="76" spans="49:49">
      <c r="AW76" s="39"/>
    </row>
    <row r="77" spans="49:49">
      <c r="AW77" s="39"/>
    </row>
    <row r="78" spans="49:49">
      <c r="AW78" s="39"/>
    </row>
    <row r="79" spans="49:49">
      <c r="AW79" s="39"/>
    </row>
    <row r="80" spans="49:49">
      <c r="AW80" s="39"/>
    </row>
    <row r="81" spans="49:49">
      <c r="AW81" s="39"/>
    </row>
    <row r="82" spans="49:49">
      <c r="AW82" s="39"/>
    </row>
    <row r="83" spans="49:49">
      <c r="AW83" s="39"/>
    </row>
    <row r="84" spans="49:49">
      <c r="AW84" s="39"/>
    </row>
  </sheetData>
  <sheetProtection formatCells="0" formatRows="0" selectLockedCells="1"/>
  <mergeCells count="28">
    <mergeCell ref="C15:AK15"/>
    <mergeCell ref="C16:AK16"/>
    <mergeCell ref="B17:AJ17"/>
    <mergeCell ref="C18:AK18"/>
    <mergeCell ref="B19:AK19"/>
    <mergeCell ref="C14:AK14"/>
    <mergeCell ref="BB7:BG7"/>
    <mergeCell ref="BH7:BK7"/>
    <mergeCell ref="C5:AK5"/>
    <mergeCell ref="C6:AK6"/>
    <mergeCell ref="C7:AK7"/>
    <mergeCell ref="B8:AJ8"/>
    <mergeCell ref="C9:AK9"/>
    <mergeCell ref="C10:AK10"/>
    <mergeCell ref="B11:AJ11"/>
    <mergeCell ref="C12:AK12"/>
    <mergeCell ref="B13:AJ13"/>
    <mergeCell ref="C4:AK4"/>
    <mergeCell ref="BC4:CK4"/>
    <mergeCell ref="BB5:CK5"/>
    <mergeCell ref="BB6:BE6"/>
    <mergeCell ref="BF6:BG6"/>
    <mergeCell ref="B1:AK1"/>
    <mergeCell ref="BB1:CK1"/>
    <mergeCell ref="B2:AK2"/>
    <mergeCell ref="BB2:CK2"/>
    <mergeCell ref="B3:AJ3"/>
    <mergeCell ref="BB3:CJ3"/>
  </mergeCells>
  <phoneticPr fontId="1" type="noConversion"/>
  <conditionalFormatting sqref="B3">
    <cfRule type="expression" dxfId="1030" priority="79">
      <formula>$AK3</formula>
    </cfRule>
  </conditionalFormatting>
  <conditionalFormatting sqref="B8">
    <cfRule type="expression" dxfId="1029" priority="77">
      <formula>$AK8</formula>
    </cfRule>
  </conditionalFormatting>
  <conditionalFormatting sqref="B11">
    <cfRule type="expression" dxfId="1028" priority="75">
      <formula>$AK11</formula>
    </cfRule>
  </conditionalFormatting>
  <conditionalFormatting sqref="B13">
    <cfRule type="expression" dxfId="1027" priority="73">
      <formula>$AK13</formula>
    </cfRule>
  </conditionalFormatting>
  <conditionalFormatting sqref="B17">
    <cfRule type="expression" dxfId="1026" priority="71">
      <formula>$AK17</formula>
    </cfRule>
  </conditionalFormatting>
  <conditionalFormatting sqref="B19">
    <cfRule type="expression" dxfId="1025" priority="25">
      <formula>OR($AL19=2,$AL19=3,$AL19=1)</formula>
    </cfRule>
    <cfRule type="expression" dxfId="1024" priority="26">
      <formula>OR($AL19=3)</formula>
    </cfRule>
  </conditionalFormatting>
  <conditionalFormatting sqref="B3:AS18 B1:AX2 AU3:AX3 AU4:AY52 AL19:AS19 B20:AS52 B53:AY150">
    <cfRule type="expression" dxfId="1023" priority="54">
      <formula>OR($AL1=2,$AL1=3,$AL1=1)</formula>
    </cfRule>
  </conditionalFormatting>
  <conditionalFormatting sqref="B1:AX2 AU3:AX3 B3:AS18 AU4:AY52 AL19:AS19 B20:AS52 B53:AY150">
    <cfRule type="expression" dxfId="1022" priority="55">
      <formula>OR($AL1=3)</formula>
    </cfRule>
  </conditionalFormatting>
  <conditionalFormatting sqref="C4:C7">
    <cfRule type="expression" dxfId="1021" priority="63" stopIfTrue="1">
      <formula>B4=TRUE</formula>
    </cfRule>
  </conditionalFormatting>
  <conditionalFormatting sqref="C9:C10">
    <cfRule type="expression" dxfId="1020" priority="62" stopIfTrue="1">
      <formula>B9=TRUE</formula>
    </cfRule>
  </conditionalFormatting>
  <conditionalFormatting sqref="C12">
    <cfRule type="expression" dxfId="1019" priority="64" stopIfTrue="1">
      <formula>B12=TRUE</formula>
    </cfRule>
  </conditionalFormatting>
  <conditionalFormatting sqref="C14:C16">
    <cfRule type="expression" dxfId="1018" priority="65" stopIfTrue="1">
      <formula>B14=TRUE</formula>
    </cfRule>
  </conditionalFormatting>
  <conditionalFormatting sqref="C18">
    <cfRule type="expression" dxfId="1017" priority="82">
      <formula>AND(BB18, ISBLANK(C18))</formula>
    </cfRule>
    <cfRule type="expression" dxfId="1016" priority="83">
      <formula>AND(BB18, NOT(ISBLANK(C18)))</formula>
    </cfRule>
  </conditionalFormatting>
  <conditionalFormatting sqref="D18:AK18">
    <cfRule type="expression" dxfId="1015" priority="81">
      <formula>AND(BC18, NOT(ISBLANK(D18:AL18)))</formula>
    </cfRule>
    <cfRule type="expression" dxfId="1014" priority="80">
      <formula>AND(BC18, ISBLANK(D18:AL18))</formula>
    </cfRule>
  </conditionalFormatting>
  <conditionalFormatting sqref="AK3">
    <cfRule type="expression" dxfId="1013" priority="78">
      <formula>$AK3</formula>
    </cfRule>
  </conditionalFormatting>
  <conditionalFormatting sqref="AK8:AL8">
    <cfRule type="expression" dxfId="1012" priority="69">
      <formula>$AK8</formula>
    </cfRule>
  </conditionalFormatting>
  <conditionalFormatting sqref="AK11:AL11">
    <cfRule type="expression" dxfId="1011" priority="68">
      <formula>$AK11</formula>
    </cfRule>
  </conditionalFormatting>
  <conditionalFormatting sqref="AK13:AL13">
    <cfRule type="expression" dxfId="1010" priority="67">
      <formula>$AK13</formula>
    </cfRule>
  </conditionalFormatting>
  <conditionalFormatting sqref="AK17:AL17">
    <cfRule type="expression" dxfId="1009" priority="66">
      <formula>$AK17</formula>
    </cfRule>
  </conditionalFormatting>
  <conditionalFormatting sqref="AL3">
    <cfRule type="expression" dxfId="1008" priority="53">
      <formula>$AK3</formula>
    </cfRule>
  </conditionalFormatting>
  <conditionalFormatting sqref="AL1:AT2">
    <cfRule type="expression" dxfId="1007" priority="61">
      <formula>OR($AL1=3)</formula>
    </cfRule>
    <cfRule type="expression" dxfId="1006" priority="60">
      <formula>OR($AL1=2,$AL1=3,$AL1=1)</formula>
    </cfRule>
  </conditionalFormatting>
  <conditionalFormatting sqref="AL2:AT2">
    <cfRule type="expression" dxfId="1005" priority="59">
      <formula>OR($AL2=3)</formula>
    </cfRule>
    <cfRule type="expression" dxfId="1004" priority="58">
      <formula>OR($AL2=2,$AL2=3,$AL2=1)</formula>
    </cfRule>
  </conditionalFormatting>
  <conditionalFormatting sqref="AM8 AM11 AM13 AM17">
    <cfRule type="expression" dxfId="1003" priority="50">
      <formula>OR($AL8=3)</formula>
    </cfRule>
    <cfRule type="expression" dxfId="1002" priority="49">
      <formula>OR($AL8=2,$AL8=3,$AL8=1)</formula>
    </cfRule>
  </conditionalFormatting>
  <conditionalFormatting sqref="AM1:AS1">
    <cfRule type="expression" dxfId="1001" priority="56">
      <formula>OR($AL1=2,$AL1=3,$AL1=1)</formula>
    </cfRule>
    <cfRule type="expression" dxfId="1000" priority="57">
      <formula>OR($AL1=3)</formula>
    </cfRule>
  </conditionalFormatting>
  <conditionalFormatting sqref="AN4:AN7">
    <cfRule type="expression" dxfId="999" priority="30">
      <formula>OR($AL4=3)</formula>
    </cfRule>
    <cfRule type="expression" dxfId="998" priority="29">
      <formula>OR($AL4=2,$AL4=3,$AL4=1)</formula>
    </cfRule>
  </conditionalFormatting>
  <conditionalFormatting sqref="AN9:AN10 AN12 AN14:AN16 AN18">
    <cfRule type="expression" dxfId="997" priority="28">
      <formula>OR($AL9=3)</formula>
    </cfRule>
    <cfRule type="expression" dxfId="996" priority="27">
      <formula>OR($AL9=2,$AL9=3,$AL9=1)</formula>
    </cfRule>
  </conditionalFormatting>
  <conditionalFormatting sqref="AP8 AP11 AP13 AP17">
    <cfRule type="expression" dxfId="995" priority="48">
      <formula>OR($AL8=3)</formula>
    </cfRule>
    <cfRule type="expression" dxfId="994" priority="47">
      <formula>OR($AL8=2,$AL8=3,$AL8=1)</formula>
    </cfRule>
  </conditionalFormatting>
  <conditionalFormatting sqref="AQ4:AR18">
    <cfRule type="expression" dxfId="993" priority="46">
      <formula>OR($AL4=3)</formula>
    </cfRule>
    <cfRule type="expression" dxfId="992" priority="45">
      <formula>OR($AL4=2,$AL4=3,$AL4=1)</formula>
    </cfRule>
  </conditionalFormatting>
  <conditionalFormatting sqref="AS3">
    <cfRule type="expression" dxfId="991" priority="52">
      <formula>OR($AL3=3)</formula>
    </cfRule>
    <cfRule type="expression" dxfId="990" priority="51">
      <formula>OR($AL3=2,$AL3=3,$AL3=1)</formula>
    </cfRule>
  </conditionalFormatting>
  <conditionalFormatting sqref="AT3:AT52">
    <cfRule type="expression" dxfId="989" priority="10">
      <formula>OR($AL3=3)</formula>
    </cfRule>
    <cfRule type="expression" dxfId="988" priority="9">
      <formula>OR($AL3=2,$AL3=3,$AL3=1)</formula>
    </cfRule>
    <cfRule type="expression" dxfId="987" priority="8">
      <formula>OR($AL3=3)</formula>
    </cfRule>
    <cfRule type="expression" dxfId="986" priority="6">
      <formula>OR($AL3=3)</formula>
    </cfRule>
    <cfRule type="expression" dxfId="985" priority="5">
      <formula>OR($AL3=2,$AL3=3,$AL3=1)</formula>
    </cfRule>
    <cfRule type="expression" dxfId="984" priority="7">
      <formula>OR($AL3=2,$AL3=3,$AL3=1)</formula>
    </cfRule>
  </conditionalFormatting>
  <conditionalFormatting sqref="AY1:AY3">
    <cfRule type="expression" dxfId="983" priority="1">
      <formula>OR($AL1=2,$AL1=3,$AL1=1)</formula>
    </cfRule>
    <cfRule type="expression" dxfId="982" priority="4">
      <formula>OR($AL1=3)</formula>
    </cfRule>
    <cfRule type="expression" dxfId="981" priority="3">
      <formula>OR($AL1=2,$AL1=3,$AL1=1)</formula>
    </cfRule>
    <cfRule type="expression" dxfId="980" priority="2">
      <formula>OR($AL1=3)</formula>
    </cfRule>
  </conditionalFormatting>
  <conditionalFormatting sqref="BB3">
    <cfRule type="expression" dxfId="979" priority="114">
      <formula>$AK3</formula>
    </cfRule>
  </conditionalFormatting>
  <conditionalFormatting sqref="BC4">
    <cfRule type="expression" dxfId="978" priority="115" stopIfTrue="1">
      <formula>AND($AR4=TRUE, ISNUMBER(SEARCH("*", $AT4)), $C$4="")</formula>
    </cfRule>
  </conditionalFormatting>
  <conditionalFormatting sqref="CK3">
    <cfRule type="expression" dxfId="977" priority="113">
      <formula>$AK3</formula>
    </cfRule>
  </conditionalFormatting>
  <hyperlinks>
    <hyperlink ref="B19" location="'主頁 Main Page'!A1" display="回主頁 Back to Main Page" xr:uid="{D5081F51-E33F-4AF1-8D37-FD9B219851AC}"/>
    <hyperlink ref="B19:AK19" location="'主頁 Main Page'!D50" display="回主頁 Back to Main Page" xr:uid="{159051C3-3E0E-4FC0-9057-1A314F0FB94A}"/>
  </hyperlinks>
  <printOptions horizontalCentered="1"/>
  <pageMargins left="0.11811023622047245" right="0.11811023622047245" top="0.98425196850393704" bottom="0.78740157480314965" header="0" footer="0.51181102362204722"/>
  <pageSetup paperSize="9" scale="85" orientation="portrait" r:id="rId1"/>
  <headerFooter>
    <oddHeader>&amp;L&amp;G&amp;C&amp;"微軟正黑體,Bold"&amp;11台灣檢驗科技股份有限公司-健康產業服務
SGS Taiwan Ltd. - Health Industry Services
超微量工業安全實驗室委託試驗申請書- 一般商品
Ultra Trace and Industrial Safety Hygiene Laboratory Application Form -Commodity</oddHeader>
    <oddFooter>&amp;C&amp;"微軟正黑體"&amp;9Page &amp;P of &amp;N&amp;L&amp;"微軟正黑體"&amp;9超微量工業安全實驗室委託試驗申請書- 一般商品 Ultra Trace and Industrial Safety Hygiene Laboratory Application Form -Commodity
報告號碼Report No.:&amp;R&amp;"微軟正黑體"&amp;9版次Version：1.1    發行日期Issued Date：2026.03.02</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89097" r:id="rId5" name="Check Box 9">
              <controlPr defaultSize="0" autoFill="0" autoLine="0" autoPict="0">
                <anchor moveWithCells="1">
                  <from>
                    <xdr:col>1</xdr:col>
                    <xdr:colOff>0</xdr:colOff>
                    <xdr:row>3</xdr:row>
                    <xdr:rowOff>0</xdr:rowOff>
                  </from>
                  <to>
                    <xdr:col>2</xdr:col>
                    <xdr:colOff>66675</xdr:colOff>
                    <xdr:row>4</xdr:row>
                    <xdr:rowOff>9525</xdr:rowOff>
                  </to>
                </anchor>
              </controlPr>
            </control>
          </mc:Choice>
        </mc:AlternateContent>
        <mc:AlternateContent xmlns:mc="http://schemas.openxmlformats.org/markup-compatibility/2006">
          <mc:Choice Requires="x14">
            <control shapeId="89098" r:id="rId6" name="Check Box 10">
              <controlPr defaultSize="0" autoFill="0" autoLine="0" autoPict="0">
                <anchor moveWithCells="1">
                  <from>
                    <xdr:col>1</xdr:col>
                    <xdr:colOff>0</xdr:colOff>
                    <xdr:row>4</xdr:row>
                    <xdr:rowOff>0</xdr:rowOff>
                  </from>
                  <to>
                    <xdr:col>2</xdr:col>
                    <xdr:colOff>66675</xdr:colOff>
                    <xdr:row>5</xdr:row>
                    <xdr:rowOff>9525</xdr:rowOff>
                  </to>
                </anchor>
              </controlPr>
            </control>
          </mc:Choice>
        </mc:AlternateContent>
        <mc:AlternateContent xmlns:mc="http://schemas.openxmlformats.org/markup-compatibility/2006">
          <mc:Choice Requires="x14">
            <control shapeId="89099" r:id="rId7" name="Check Box 11">
              <controlPr defaultSize="0" autoFill="0" autoLine="0" autoPict="0">
                <anchor moveWithCells="1">
                  <from>
                    <xdr:col>1</xdr:col>
                    <xdr:colOff>0</xdr:colOff>
                    <xdr:row>5</xdr:row>
                    <xdr:rowOff>0</xdr:rowOff>
                  </from>
                  <to>
                    <xdr:col>2</xdr:col>
                    <xdr:colOff>66675</xdr:colOff>
                    <xdr:row>6</xdr:row>
                    <xdr:rowOff>9525</xdr:rowOff>
                  </to>
                </anchor>
              </controlPr>
            </control>
          </mc:Choice>
        </mc:AlternateContent>
        <mc:AlternateContent xmlns:mc="http://schemas.openxmlformats.org/markup-compatibility/2006">
          <mc:Choice Requires="x14">
            <control shapeId="89100" r:id="rId8" name="Check Box 12">
              <controlPr defaultSize="0" autoFill="0" autoLine="0" autoPict="0">
                <anchor moveWithCells="1">
                  <from>
                    <xdr:col>1</xdr:col>
                    <xdr:colOff>0</xdr:colOff>
                    <xdr:row>6</xdr:row>
                    <xdr:rowOff>0</xdr:rowOff>
                  </from>
                  <to>
                    <xdr:col>2</xdr:col>
                    <xdr:colOff>66675</xdr:colOff>
                    <xdr:row>7</xdr:row>
                    <xdr:rowOff>9525</xdr:rowOff>
                  </to>
                </anchor>
              </controlPr>
            </control>
          </mc:Choice>
        </mc:AlternateContent>
        <mc:AlternateContent xmlns:mc="http://schemas.openxmlformats.org/markup-compatibility/2006">
          <mc:Choice Requires="x14">
            <control shapeId="89101" r:id="rId9" name="Check Box 13">
              <controlPr defaultSize="0" autoFill="0" autoLine="0" autoPict="0">
                <anchor moveWithCells="1">
                  <from>
                    <xdr:col>1</xdr:col>
                    <xdr:colOff>0</xdr:colOff>
                    <xdr:row>8</xdr:row>
                    <xdr:rowOff>0</xdr:rowOff>
                  </from>
                  <to>
                    <xdr:col>2</xdr:col>
                    <xdr:colOff>66675</xdr:colOff>
                    <xdr:row>9</xdr:row>
                    <xdr:rowOff>9525</xdr:rowOff>
                  </to>
                </anchor>
              </controlPr>
            </control>
          </mc:Choice>
        </mc:AlternateContent>
        <mc:AlternateContent xmlns:mc="http://schemas.openxmlformats.org/markup-compatibility/2006">
          <mc:Choice Requires="x14">
            <control shapeId="89102" r:id="rId10" name="Check Box 14">
              <controlPr defaultSize="0" autoFill="0" autoLine="0" autoPict="0">
                <anchor moveWithCells="1">
                  <from>
                    <xdr:col>1</xdr:col>
                    <xdr:colOff>0</xdr:colOff>
                    <xdr:row>9</xdr:row>
                    <xdr:rowOff>0</xdr:rowOff>
                  </from>
                  <to>
                    <xdr:col>2</xdr:col>
                    <xdr:colOff>66675</xdr:colOff>
                    <xdr:row>10</xdr:row>
                    <xdr:rowOff>9525</xdr:rowOff>
                  </to>
                </anchor>
              </controlPr>
            </control>
          </mc:Choice>
        </mc:AlternateContent>
        <mc:AlternateContent xmlns:mc="http://schemas.openxmlformats.org/markup-compatibility/2006">
          <mc:Choice Requires="x14">
            <control shapeId="89103" r:id="rId11" name="Check Box 15">
              <controlPr defaultSize="0" autoFill="0" autoLine="0" autoPict="0">
                <anchor moveWithCells="1">
                  <from>
                    <xdr:col>1</xdr:col>
                    <xdr:colOff>0</xdr:colOff>
                    <xdr:row>11</xdr:row>
                    <xdr:rowOff>0</xdr:rowOff>
                  </from>
                  <to>
                    <xdr:col>2</xdr:col>
                    <xdr:colOff>66675</xdr:colOff>
                    <xdr:row>12</xdr:row>
                    <xdr:rowOff>9525</xdr:rowOff>
                  </to>
                </anchor>
              </controlPr>
            </control>
          </mc:Choice>
        </mc:AlternateContent>
        <mc:AlternateContent xmlns:mc="http://schemas.openxmlformats.org/markup-compatibility/2006">
          <mc:Choice Requires="x14">
            <control shapeId="89104" r:id="rId12" name="Check Box 16">
              <controlPr defaultSize="0" autoFill="0" autoLine="0" autoPict="0">
                <anchor moveWithCells="1">
                  <from>
                    <xdr:col>1</xdr:col>
                    <xdr:colOff>0</xdr:colOff>
                    <xdr:row>13</xdr:row>
                    <xdr:rowOff>0</xdr:rowOff>
                  </from>
                  <to>
                    <xdr:col>2</xdr:col>
                    <xdr:colOff>66675</xdr:colOff>
                    <xdr:row>14</xdr:row>
                    <xdr:rowOff>9525</xdr:rowOff>
                  </to>
                </anchor>
              </controlPr>
            </control>
          </mc:Choice>
        </mc:AlternateContent>
        <mc:AlternateContent xmlns:mc="http://schemas.openxmlformats.org/markup-compatibility/2006">
          <mc:Choice Requires="x14">
            <control shapeId="89105" r:id="rId13" name="Check Box 17">
              <controlPr defaultSize="0" autoFill="0" autoLine="0" autoPict="0">
                <anchor moveWithCells="1">
                  <from>
                    <xdr:col>1</xdr:col>
                    <xdr:colOff>0</xdr:colOff>
                    <xdr:row>14</xdr:row>
                    <xdr:rowOff>0</xdr:rowOff>
                  </from>
                  <to>
                    <xdr:col>2</xdr:col>
                    <xdr:colOff>66675</xdr:colOff>
                    <xdr:row>15</xdr:row>
                    <xdr:rowOff>9525</xdr:rowOff>
                  </to>
                </anchor>
              </controlPr>
            </control>
          </mc:Choice>
        </mc:AlternateContent>
        <mc:AlternateContent xmlns:mc="http://schemas.openxmlformats.org/markup-compatibility/2006">
          <mc:Choice Requires="x14">
            <control shapeId="89106" r:id="rId14" name="Check Box 18">
              <controlPr defaultSize="0" autoFill="0" autoLine="0" autoPict="0">
                <anchor moveWithCells="1">
                  <from>
                    <xdr:col>1</xdr:col>
                    <xdr:colOff>0</xdr:colOff>
                    <xdr:row>15</xdr:row>
                    <xdr:rowOff>0</xdr:rowOff>
                  </from>
                  <to>
                    <xdr:col>2</xdr:col>
                    <xdr:colOff>66675</xdr:colOff>
                    <xdr:row>16</xdr:row>
                    <xdr:rowOff>9525</xdr:rowOff>
                  </to>
                </anchor>
              </controlPr>
            </control>
          </mc:Choice>
        </mc:AlternateContent>
        <mc:AlternateContent xmlns:mc="http://schemas.openxmlformats.org/markup-compatibility/2006">
          <mc:Choice Requires="x14">
            <control shapeId="89107" r:id="rId15" name="Check Box 19">
              <controlPr defaultSize="0" autoFill="0" autoLine="0" autoPict="0">
                <anchor moveWithCells="1">
                  <from>
                    <xdr:col>1</xdr:col>
                    <xdr:colOff>0</xdr:colOff>
                    <xdr:row>17</xdr:row>
                    <xdr:rowOff>0</xdr:rowOff>
                  </from>
                  <to>
                    <xdr:col>2</xdr:col>
                    <xdr:colOff>66675</xdr:colOff>
                    <xdr:row>18</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935FF-2650-4986-BBF3-04F6FF41C320}">
  <sheetPr codeName="Sheet10">
    <tabColor rgb="FFFFC000"/>
    <outlinePr applyStyles="1" summaryBelow="0"/>
  </sheetPr>
  <dimension ref="B1:CK83"/>
  <sheetViews>
    <sheetView tabSelected="1" view="pageBreakPreview" zoomScaleNormal="100" zoomScaleSheetLayoutView="100" workbookViewId="0">
      <selection activeCell="B2" sqref="B2:AK2"/>
    </sheetView>
  </sheetViews>
  <sheetFormatPr defaultRowHeight="15.75"/>
  <cols>
    <col min="1" max="1" width="1.5703125" customWidth="1"/>
    <col min="2" max="37" width="3.85546875" style="11" customWidth="1"/>
    <col min="38" max="48" width="9.140625" hidden="1" customWidth="1"/>
    <col min="49" max="49" width="10.28515625" hidden="1" customWidth="1"/>
    <col min="50" max="51" width="9.140625" hidden="1" customWidth="1"/>
    <col min="53" max="53" width="73" customWidth="1"/>
    <col min="54" max="89" width="3.5703125" style="63" hidden="1" customWidth="1"/>
  </cols>
  <sheetData>
    <row r="1" spans="2:89" ht="16.5" customHeight="1" thickTop="1">
      <c r="B1" s="639" t="s">
        <v>9</v>
      </c>
      <c r="C1" s="640"/>
      <c r="D1" s="640"/>
      <c r="E1" s="640"/>
      <c r="F1" s="640"/>
      <c r="G1" s="640"/>
      <c r="H1" s="640"/>
      <c r="I1" s="640"/>
      <c r="J1" s="640"/>
      <c r="K1" s="640"/>
      <c r="L1" s="640"/>
      <c r="M1" s="640"/>
      <c r="N1" s="640"/>
      <c r="O1" s="640"/>
      <c r="P1" s="640"/>
      <c r="Q1" s="640"/>
      <c r="R1" s="640"/>
      <c r="S1" s="640"/>
      <c r="T1" s="640"/>
      <c r="U1" s="640"/>
      <c r="V1" s="640"/>
      <c r="W1" s="640"/>
      <c r="X1" s="640"/>
      <c r="Y1" s="640"/>
      <c r="Z1" s="640"/>
      <c r="AA1" s="640"/>
      <c r="AB1" s="640"/>
      <c r="AC1" s="640"/>
      <c r="AD1" s="640"/>
      <c r="AE1" s="640"/>
      <c r="AF1" s="640"/>
      <c r="AG1" s="640"/>
      <c r="AH1" s="640"/>
      <c r="AI1" s="640"/>
      <c r="AJ1" s="640"/>
      <c r="AK1" s="641"/>
      <c r="AL1" s="40"/>
      <c r="AN1" s="41" t="s">
        <v>268</v>
      </c>
      <c r="AP1" s="41" t="s">
        <v>269</v>
      </c>
      <c r="AW1" s="9"/>
      <c r="AY1" s="46" t="str" cm="1">
        <f t="array" ref="AY1">IF(SUMPRODUCT(--(LEN(TRIM(AT3:AT997))&gt;0))&gt;0,"《"&amp;B1&amp;"》","")</f>
        <v/>
      </c>
      <c r="BB1" s="642" t="s">
        <v>279</v>
      </c>
      <c r="BC1" s="643"/>
      <c r="BD1" s="643"/>
      <c r="BE1" s="643"/>
      <c r="BF1" s="643"/>
      <c r="BG1" s="643"/>
      <c r="BH1" s="643"/>
      <c r="BI1" s="643"/>
      <c r="BJ1" s="643"/>
      <c r="BK1" s="643"/>
      <c r="BL1" s="643"/>
      <c r="BM1" s="643"/>
      <c r="BN1" s="643"/>
      <c r="BO1" s="643"/>
      <c r="BP1" s="643"/>
      <c r="BQ1" s="643"/>
      <c r="BR1" s="643"/>
      <c r="BS1" s="643"/>
      <c r="BT1" s="643"/>
      <c r="BU1" s="643"/>
      <c r="BV1" s="643"/>
      <c r="BW1" s="643"/>
      <c r="BX1" s="643"/>
      <c r="BY1" s="643"/>
      <c r="BZ1" s="643"/>
      <c r="CA1" s="643"/>
      <c r="CB1" s="643"/>
      <c r="CC1" s="643"/>
      <c r="CD1" s="643"/>
      <c r="CE1" s="643"/>
      <c r="CF1" s="643"/>
      <c r="CG1" s="643"/>
      <c r="CH1" s="643"/>
      <c r="CI1" s="643"/>
      <c r="CJ1" s="643"/>
      <c r="CK1" s="644"/>
    </row>
    <row r="2" spans="2:89" ht="32.25" customHeight="1">
      <c r="B2" s="645" t="s">
        <v>566</v>
      </c>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646"/>
      <c r="AI2" s="646"/>
      <c r="AJ2" s="646"/>
      <c r="AK2" s="647"/>
      <c r="AL2" s="42" t="s">
        <v>18</v>
      </c>
      <c r="AM2" s="42" t="s">
        <v>20</v>
      </c>
      <c r="AN2" s="42" t="s">
        <v>270</v>
      </c>
      <c r="AO2" s="43" t="s">
        <v>271</v>
      </c>
      <c r="AP2" s="42" t="s">
        <v>272</v>
      </c>
      <c r="AQ2" s="42" t="s">
        <v>19</v>
      </c>
      <c r="AR2" s="42" t="s">
        <v>273</v>
      </c>
      <c r="AS2" s="42" t="s">
        <v>274</v>
      </c>
      <c r="AT2" s="42" t="s">
        <v>20</v>
      </c>
      <c r="AU2" s="2"/>
      <c r="AV2" s="2"/>
      <c r="AW2" s="4"/>
      <c r="AY2" s="47" t="str" cm="1">
        <f t="array" ref="AY2">IF(AY1&lt;&gt;"",LOOKUP(2,1/(AT3:AT997&lt;&gt;""),AT3:AT997),"")</f>
        <v/>
      </c>
      <c r="BB2" s="648" t="s">
        <v>280</v>
      </c>
      <c r="BC2" s="646"/>
      <c r="BD2" s="646"/>
      <c r="BE2" s="646"/>
      <c r="BF2" s="646"/>
      <c r="BG2" s="646"/>
      <c r="BH2" s="646"/>
      <c r="BI2" s="646"/>
      <c r="BJ2" s="646"/>
      <c r="BK2" s="646"/>
      <c r="BL2" s="646"/>
      <c r="BM2" s="646"/>
      <c r="BN2" s="646"/>
      <c r="BO2" s="646"/>
      <c r="BP2" s="646"/>
      <c r="BQ2" s="646"/>
      <c r="BR2" s="646"/>
      <c r="BS2" s="646"/>
      <c r="BT2" s="646"/>
      <c r="BU2" s="646"/>
      <c r="BV2" s="646"/>
      <c r="BW2" s="646"/>
      <c r="BX2" s="646"/>
      <c r="BY2" s="646"/>
      <c r="BZ2" s="646"/>
      <c r="CA2" s="646"/>
      <c r="CB2" s="646"/>
      <c r="CC2" s="646"/>
      <c r="CD2" s="646"/>
      <c r="CE2" s="646"/>
      <c r="CF2" s="646"/>
      <c r="CG2" s="646"/>
      <c r="CH2" s="646"/>
      <c r="CI2" s="646"/>
      <c r="CJ2" s="646"/>
      <c r="CK2" s="649"/>
    </row>
    <row r="3" spans="2:89">
      <c r="B3" s="666" t="s">
        <v>120</v>
      </c>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652"/>
      <c r="AJ3" s="652"/>
      <c r="AK3" s="361">
        <f>COUNTIF(BB4:BB11,TRUE)</f>
        <v>0</v>
      </c>
      <c r="AL3" s="44">
        <v>1</v>
      </c>
      <c r="AM3" t="str">
        <f>B3</f>
        <v>CNS 12639  嬰兒紙尿褲 CNS 12639 Disposable diaper for baby： (樣品請提供完整包裝約80片)</v>
      </c>
      <c r="AN3" t="b">
        <f>OR(BB4:BB11)</f>
        <v>0</v>
      </c>
      <c r="AO3" t="s">
        <v>21</v>
      </c>
      <c r="AP3" t="b">
        <f>TRUE</f>
        <v>1</v>
      </c>
      <c r="AQ3" s="45" t="b">
        <f>AND($AN3,$AP3)</f>
        <v>0</v>
      </c>
      <c r="AR3" s="45" t="b">
        <f>IF($AN3=TRUE,$AP3&lt;&gt;TRUE)</f>
        <v>0</v>
      </c>
      <c r="AT3" s="11" t="str">
        <f>IF(AQ3=TRUE,
    IF(AL3=3,
        IF(AM3="", "", "        "&amp;REPT("-", LEN(AO3) - LEN(SUBSTITUTE(AO3, "-", "")))&amp;AM3&amp;CHAR(10)),
        IF(AL3=1, ""&amp;AM3&amp;CHAR(10),
           IF(AL3=2, "      █"&amp;AM3&amp;CHAR(10), AM3&amp;CHAR(10))
        )
    ),
    "")</f>
        <v/>
      </c>
      <c r="AU3" s="8"/>
      <c r="AV3" s="8"/>
      <c r="AW3" s="39"/>
      <c r="AY3" s="45"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52" t="s">
        <v>281</v>
      </c>
      <c r="BC3" s="652"/>
      <c r="BD3" s="652"/>
      <c r="BE3" s="652"/>
      <c r="BF3" s="652"/>
      <c r="BG3" s="652"/>
      <c r="BH3" s="652"/>
      <c r="BI3" s="652"/>
      <c r="BJ3" s="652"/>
      <c r="BK3" s="652"/>
      <c r="BL3" s="652"/>
      <c r="BM3" s="652"/>
      <c r="BN3" s="652"/>
      <c r="BO3" s="652"/>
      <c r="BP3" s="652"/>
      <c r="BQ3" s="652"/>
      <c r="BR3" s="652"/>
      <c r="BS3" s="652"/>
      <c r="BT3" s="652"/>
      <c r="BU3" s="652"/>
      <c r="BV3" s="652"/>
      <c r="BW3" s="652"/>
      <c r="BX3" s="652"/>
      <c r="BY3" s="652"/>
      <c r="BZ3" s="652"/>
      <c r="CA3" s="652"/>
      <c r="CB3" s="652"/>
      <c r="CC3" s="652"/>
      <c r="CD3" s="652"/>
      <c r="CE3" s="652"/>
      <c r="CF3" s="652"/>
      <c r="CG3" s="652"/>
      <c r="CH3" s="652"/>
      <c r="CI3" s="652"/>
      <c r="CJ3" s="652"/>
      <c r="CK3" s="51">
        <f>COUNTIF(BB4:BB4,TRUE)</f>
        <v>0</v>
      </c>
    </row>
    <row r="4" spans="2:89">
      <c r="B4" s="363" t="b">
        <f>$BB$4</f>
        <v>0</v>
      </c>
      <c r="C4" s="667" t="s">
        <v>251</v>
      </c>
      <c r="D4" s="667"/>
      <c r="E4" s="667"/>
      <c r="F4" s="667"/>
      <c r="G4" s="667"/>
      <c r="H4" s="667"/>
      <c r="I4" s="667"/>
      <c r="J4" s="667"/>
      <c r="K4" s="667"/>
      <c r="L4" s="667"/>
      <c r="M4" s="667"/>
      <c r="N4" s="667"/>
      <c r="O4" s="667"/>
      <c r="P4" s="667"/>
      <c r="Q4" s="667"/>
      <c r="R4" s="667"/>
      <c r="S4" s="667"/>
      <c r="T4" s="667"/>
      <c r="U4" s="667"/>
      <c r="V4" s="667"/>
      <c r="W4" s="667"/>
      <c r="X4" s="667"/>
      <c r="Y4" s="667"/>
      <c r="Z4" s="667"/>
      <c r="AA4" s="667"/>
      <c r="AB4" s="667"/>
      <c r="AC4" s="667"/>
      <c r="AD4" s="667"/>
      <c r="AE4" s="667"/>
      <c r="AF4" s="667"/>
      <c r="AG4" s="667"/>
      <c r="AH4" s="667"/>
      <c r="AI4" s="667"/>
      <c r="AJ4" s="667"/>
      <c r="AK4" s="668"/>
      <c r="AL4">
        <v>2</v>
      </c>
      <c r="AM4" s="6" t="str">
        <f>IF(BB4,C4,"")</f>
        <v/>
      </c>
      <c r="AN4" s="6" t="b">
        <f>BB4</f>
        <v>0</v>
      </c>
      <c r="AO4" s="6" t="s">
        <v>22</v>
      </c>
      <c r="AP4" s="6" t="b">
        <f>BB4</f>
        <v>0</v>
      </c>
      <c r="AQ4" s="45" t="b">
        <f t="shared" ref="AQ4:AQ52" si="0">AND($AN4,$AP4)</f>
        <v>0</v>
      </c>
      <c r="AR4" s="45" t="b">
        <f t="shared" ref="AR4:AR52" si="1">IF($AN4=TRUE,$AP4&lt;&gt;TRUE)</f>
        <v>0</v>
      </c>
      <c r="AT4" s="11" t="str">
        <f>AT3&amp;IF(AQ4=TRUE,
    IF(AL4=3,
        IF(AM4="", "", "        "&amp;REPT("-", LEN(AO4) - LEN(SUBSTITUTE(AO4, "-", "")))&amp;AM4&amp;CHAR(10)),
        IF(AL4=1, ""&amp;AM4&amp;CHAR(10),
           IF(AL4=2, "      █"&amp;AM4&amp;CHAR(10), AM4&amp;CHAR(10))
        )
    ),
    "")</f>
        <v/>
      </c>
      <c r="AU4" s="6"/>
      <c r="AV4" s="8"/>
      <c r="AW4" s="39"/>
      <c r="BB4" s="66" t="b">
        <v>0</v>
      </c>
      <c r="BC4" s="655"/>
      <c r="BD4" s="655"/>
      <c r="BE4" s="655"/>
      <c r="BF4" s="655"/>
      <c r="BG4" s="655"/>
      <c r="BH4" s="655"/>
      <c r="BI4" s="655"/>
      <c r="BJ4" s="655"/>
      <c r="BK4" s="655"/>
      <c r="BL4" s="655"/>
      <c r="BM4" s="655"/>
      <c r="BN4" s="655"/>
      <c r="BO4" s="655"/>
      <c r="BP4" s="655"/>
      <c r="BQ4" s="655"/>
      <c r="BR4" s="655"/>
      <c r="BS4" s="655"/>
      <c r="BT4" s="655"/>
      <c r="BU4" s="655"/>
      <c r="BV4" s="655"/>
      <c r="BW4" s="655"/>
      <c r="BX4" s="655"/>
      <c r="BY4" s="655"/>
      <c r="BZ4" s="655"/>
      <c r="CA4" s="655"/>
      <c r="CB4" s="655"/>
      <c r="CC4" s="655"/>
      <c r="CD4" s="655"/>
      <c r="CE4" s="655"/>
      <c r="CF4" s="655"/>
      <c r="CG4" s="655"/>
      <c r="CH4" s="655"/>
      <c r="CI4" s="655"/>
      <c r="CJ4" s="655"/>
      <c r="CK4" s="655"/>
    </row>
    <row r="5" spans="2:89">
      <c r="B5" s="363" t="b">
        <f>$BB$5</f>
        <v>0</v>
      </c>
      <c r="C5" s="667" t="s">
        <v>257</v>
      </c>
      <c r="D5" s="667"/>
      <c r="E5" s="667"/>
      <c r="F5" s="667"/>
      <c r="G5" s="667"/>
      <c r="H5" s="667"/>
      <c r="I5" s="667"/>
      <c r="J5" s="667"/>
      <c r="K5" s="667"/>
      <c r="L5" s="667"/>
      <c r="M5" s="667"/>
      <c r="N5" s="667"/>
      <c r="O5" s="667"/>
      <c r="P5" s="667"/>
      <c r="Q5" s="667"/>
      <c r="R5" s="667"/>
      <c r="S5" s="667"/>
      <c r="T5" s="667"/>
      <c r="U5" s="667"/>
      <c r="V5" s="667"/>
      <c r="W5" s="667"/>
      <c r="X5" s="667"/>
      <c r="Y5" s="667"/>
      <c r="Z5" s="667"/>
      <c r="AA5" s="667"/>
      <c r="AB5" s="667"/>
      <c r="AC5" s="667"/>
      <c r="AD5" s="667"/>
      <c r="AE5" s="667"/>
      <c r="AF5" s="667"/>
      <c r="AG5" s="667"/>
      <c r="AH5" s="667"/>
      <c r="AI5" s="667"/>
      <c r="AJ5" s="667"/>
      <c r="AK5" s="668"/>
      <c r="AL5">
        <v>2</v>
      </c>
      <c r="AM5" s="6" t="str">
        <f t="shared" ref="AM5:AM11" si="2">IF(BB5,C5,"")</f>
        <v/>
      </c>
      <c r="AN5" s="6" t="b">
        <f t="shared" ref="AN5:AN11" si="3">BB5</f>
        <v>0</v>
      </c>
      <c r="AO5" s="6" t="s">
        <v>23</v>
      </c>
      <c r="AP5" s="6" t="b">
        <f t="shared" ref="AP5:AP11" si="4">BB5</f>
        <v>0</v>
      </c>
      <c r="AQ5" s="45" t="b">
        <f t="shared" si="0"/>
        <v>0</v>
      </c>
      <c r="AR5" s="45" t="b">
        <f t="shared" si="1"/>
        <v>0</v>
      </c>
      <c r="AT5" s="11" t="str">
        <f t="shared" ref="AT5:AT52" si="5">AT4&amp;IF(AQ5=TRUE,
    IF(AL5=3,
        IF(AM5="", "", "        "&amp;REPT("-", LEN(AO5) - LEN(SUBSTITUTE(AO5, "-", "")))&amp;AM5&amp;CHAR(10)),
        IF(AL5=1, ""&amp;AM5&amp;CHAR(10),
           IF(AL5=2, "      █"&amp;AM5&amp;CHAR(10), AM5&amp;CHAR(10))
        )
    ),
    "")</f>
        <v/>
      </c>
      <c r="AU5" s="6"/>
      <c r="AV5" s="8"/>
      <c r="AW5" s="39"/>
      <c r="BB5" s="656" t="b">
        <v>0</v>
      </c>
      <c r="BC5" s="657"/>
      <c r="BD5" s="657"/>
      <c r="BE5" s="657"/>
      <c r="BF5" s="657"/>
      <c r="BG5" s="657"/>
      <c r="BH5" s="657"/>
      <c r="BI5" s="657"/>
      <c r="BJ5" s="657"/>
      <c r="BK5" s="657"/>
      <c r="BL5" s="657"/>
      <c r="BM5" s="657"/>
      <c r="BN5" s="657"/>
      <c r="BO5" s="657"/>
      <c r="BP5" s="657"/>
      <c r="BQ5" s="657"/>
      <c r="BR5" s="657"/>
      <c r="BS5" s="657"/>
      <c r="BT5" s="657"/>
      <c r="BU5" s="657"/>
      <c r="BV5" s="657"/>
      <c r="BW5" s="657"/>
      <c r="BX5" s="657"/>
      <c r="BY5" s="657"/>
      <c r="BZ5" s="657"/>
      <c r="CA5" s="657"/>
      <c r="CB5" s="657"/>
      <c r="CC5" s="657"/>
      <c r="CD5" s="657"/>
      <c r="CE5" s="657"/>
      <c r="CF5" s="657"/>
      <c r="CG5" s="657"/>
      <c r="CH5" s="657"/>
      <c r="CI5" s="657"/>
      <c r="CJ5" s="657"/>
      <c r="CK5" s="658"/>
    </row>
    <row r="6" spans="2:89" ht="15.75" customHeight="1">
      <c r="B6" s="363" t="b">
        <f>$BB$6</f>
        <v>0</v>
      </c>
      <c r="C6" s="667" t="s">
        <v>262</v>
      </c>
      <c r="D6" s="667"/>
      <c r="E6" s="667"/>
      <c r="F6" s="667"/>
      <c r="G6" s="667"/>
      <c r="H6" s="667"/>
      <c r="I6" s="667"/>
      <c r="J6" s="667"/>
      <c r="K6" s="667"/>
      <c r="L6" s="667"/>
      <c r="M6" s="667"/>
      <c r="N6" s="667"/>
      <c r="O6" s="667"/>
      <c r="P6" s="667"/>
      <c r="Q6" s="667"/>
      <c r="R6" s="667"/>
      <c r="S6" s="667"/>
      <c r="T6" s="667"/>
      <c r="U6" s="667"/>
      <c r="V6" s="667"/>
      <c r="W6" s="667"/>
      <c r="X6" s="667"/>
      <c r="Y6" s="667"/>
      <c r="Z6" s="667"/>
      <c r="AA6" s="667"/>
      <c r="AB6" s="667"/>
      <c r="AC6" s="667"/>
      <c r="AD6" s="667"/>
      <c r="AE6" s="667"/>
      <c r="AF6" s="667"/>
      <c r="AG6" s="667"/>
      <c r="AH6" s="667"/>
      <c r="AI6" s="667"/>
      <c r="AJ6" s="667"/>
      <c r="AK6" s="668"/>
      <c r="AL6">
        <v>2</v>
      </c>
      <c r="AM6" s="6" t="str">
        <f t="shared" si="2"/>
        <v/>
      </c>
      <c r="AN6" s="6" t="b">
        <f t="shared" si="3"/>
        <v>0</v>
      </c>
      <c r="AO6" s="6" t="s">
        <v>24</v>
      </c>
      <c r="AP6" s="6" t="b">
        <f t="shared" si="4"/>
        <v>0</v>
      </c>
      <c r="AQ6" s="45" t="b">
        <f t="shared" si="0"/>
        <v>0</v>
      </c>
      <c r="AR6" s="45" t="b">
        <f t="shared" si="1"/>
        <v>0</v>
      </c>
      <c r="AT6" s="11" t="str">
        <f t="shared" si="5"/>
        <v/>
      </c>
      <c r="AU6" s="6"/>
      <c r="AV6" s="8"/>
      <c r="AW6" s="39"/>
      <c r="BB6" s="656" t="b">
        <v>0</v>
      </c>
      <c r="BC6" s="657"/>
      <c r="BD6" s="657"/>
      <c r="BE6" s="657"/>
      <c r="BF6" s="657">
        <v>4.0999999999999996</v>
      </c>
      <c r="BG6" s="657"/>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9"/>
    </row>
    <row r="7" spans="2:89" ht="15.75" customHeight="1" thickBot="1">
      <c r="B7" s="363" t="b">
        <f>$BB$7</f>
        <v>0</v>
      </c>
      <c r="C7" s="667" t="s">
        <v>260</v>
      </c>
      <c r="D7" s="667"/>
      <c r="E7" s="667"/>
      <c r="F7" s="667"/>
      <c r="G7" s="667"/>
      <c r="H7" s="667"/>
      <c r="I7" s="667"/>
      <c r="J7" s="667"/>
      <c r="K7" s="667"/>
      <c r="L7" s="667"/>
      <c r="M7" s="667"/>
      <c r="N7" s="667"/>
      <c r="O7" s="667"/>
      <c r="P7" s="667"/>
      <c r="Q7" s="667"/>
      <c r="R7" s="667"/>
      <c r="S7" s="667"/>
      <c r="T7" s="667"/>
      <c r="U7" s="667"/>
      <c r="V7" s="667"/>
      <c r="W7" s="667"/>
      <c r="X7" s="667"/>
      <c r="Y7" s="667"/>
      <c r="Z7" s="667"/>
      <c r="AA7" s="667"/>
      <c r="AB7" s="667"/>
      <c r="AC7" s="667"/>
      <c r="AD7" s="667"/>
      <c r="AE7" s="667"/>
      <c r="AF7" s="667"/>
      <c r="AG7" s="667"/>
      <c r="AH7" s="667"/>
      <c r="AI7" s="667"/>
      <c r="AJ7" s="667"/>
      <c r="AK7" s="668"/>
      <c r="AL7">
        <v>2</v>
      </c>
      <c r="AM7" s="6" t="str">
        <f t="shared" si="2"/>
        <v/>
      </c>
      <c r="AN7" s="6" t="b">
        <f t="shared" si="3"/>
        <v>0</v>
      </c>
      <c r="AO7" s="6" t="s">
        <v>25</v>
      </c>
      <c r="AP7" s="6" t="b">
        <f t="shared" si="4"/>
        <v>0</v>
      </c>
      <c r="AQ7" s="45" t="b">
        <f t="shared" si="0"/>
        <v>0</v>
      </c>
      <c r="AR7" s="45" t="b">
        <f t="shared" si="1"/>
        <v>0</v>
      </c>
      <c r="AT7" s="11" t="str">
        <f t="shared" si="5"/>
        <v/>
      </c>
      <c r="AU7" s="6"/>
      <c r="AV7" s="8"/>
      <c r="AW7" s="39"/>
      <c r="BB7" s="659" t="b">
        <v>0</v>
      </c>
      <c r="BC7" s="660"/>
      <c r="BD7" s="660"/>
      <c r="BE7" s="660"/>
      <c r="BF7" s="660"/>
      <c r="BG7" s="660"/>
      <c r="BH7" s="660" t="s">
        <v>284</v>
      </c>
      <c r="BI7" s="660"/>
      <c r="BJ7" s="660"/>
      <c r="BK7" s="660"/>
      <c r="BL7" s="70"/>
      <c r="BM7" s="70"/>
      <c r="BN7" s="70"/>
      <c r="BO7" s="70"/>
      <c r="BP7" s="70"/>
      <c r="BQ7" s="70"/>
      <c r="BR7" s="70"/>
      <c r="BS7" s="70"/>
      <c r="BT7" s="70"/>
      <c r="BU7" s="70"/>
      <c r="BV7" s="70"/>
      <c r="BW7" s="70"/>
      <c r="BX7" s="70"/>
      <c r="BY7" s="70"/>
      <c r="BZ7" s="70"/>
      <c r="CA7" s="70"/>
      <c r="CB7" s="70"/>
      <c r="CC7" s="70"/>
      <c r="CD7" s="70"/>
      <c r="CE7" s="70"/>
      <c r="CF7" s="70"/>
      <c r="CG7" s="70"/>
      <c r="CH7" s="70"/>
      <c r="CI7" s="70"/>
      <c r="CJ7" s="70"/>
      <c r="CK7" s="71"/>
    </row>
    <row r="8" spans="2:89">
      <c r="B8" s="363" t="b">
        <f>$BB$8</f>
        <v>0</v>
      </c>
      <c r="C8" s="667" t="s">
        <v>261</v>
      </c>
      <c r="D8" s="667"/>
      <c r="E8" s="667"/>
      <c r="F8" s="667"/>
      <c r="G8" s="667"/>
      <c r="H8" s="667"/>
      <c r="I8" s="667"/>
      <c r="J8" s="667"/>
      <c r="K8" s="667"/>
      <c r="L8" s="667"/>
      <c r="M8" s="667"/>
      <c r="N8" s="667"/>
      <c r="O8" s="667"/>
      <c r="P8" s="667"/>
      <c r="Q8" s="667"/>
      <c r="R8" s="667"/>
      <c r="S8" s="667"/>
      <c r="T8" s="667"/>
      <c r="U8" s="667"/>
      <c r="V8" s="667"/>
      <c r="W8" s="667"/>
      <c r="X8" s="667"/>
      <c r="Y8" s="667"/>
      <c r="Z8" s="667"/>
      <c r="AA8" s="667"/>
      <c r="AB8" s="667"/>
      <c r="AC8" s="667"/>
      <c r="AD8" s="667"/>
      <c r="AE8" s="667"/>
      <c r="AF8" s="667"/>
      <c r="AG8" s="667"/>
      <c r="AH8" s="667"/>
      <c r="AI8" s="667"/>
      <c r="AJ8" s="667"/>
      <c r="AK8" s="668"/>
      <c r="AL8">
        <v>2</v>
      </c>
      <c r="AM8" s="6" t="str">
        <f t="shared" si="2"/>
        <v/>
      </c>
      <c r="AN8" s="6" t="b">
        <f t="shared" si="3"/>
        <v>0</v>
      </c>
      <c r="AO8" s="6" t="s">
        <v>26</v>
      </c>
      <c r="AP8" s="6" t="b">
        <f t="shared" si="4"/>
        <v>0</v>
      </c>
      <c r="AQ8" s="45" t="b">
        <f t="shared" si="0"/>
        <v>0</v>
      </c>
      <c r="AR8" s="45" t="b">
        <f t="shared" si="1"/>
        <v>0</v>
      </c>
      <c r="AT8" s="11" t="str">
        <f t="shared" si="5"/>
        <v/>
      </c>
      <c r="AU8" s="6"/>
      <c r="AV8" s="8"/>
      <c r="AW8" s="39"/>
      <c r="BB8" s="72" t="b">
        <v>0</v>
      </c>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row>
    <row r="9" spans="2:89">
      <c r="B9" s="363" t="b">
        <f>$BB$9</f>
        <v>0</v>
      </c>
      <c r="C9" s="667" t="s">
        <v>252</v>
      </c>
      <c r="D9" s="667"/>
      <c r="E9" s="667"/>
      <c r="F9" s="667"/>
      <c r="G9" s="667"/>
      <c r="H9" s="667"/>
      <c r="I9" s="667"/>
      <c r="J9" s="667"/>
      <c r="K9" s="667"/>
      <c r="L9" s="667"/>
      <c r="M9" s="667"/>
      <c r="N9" s="667"/>
      <c r="O9" s="667"/>
      <c r="P9" s="667"/>
      <c r="Q9" s="667"/>
      <c r="R9" s="667"/>
      <c r="S9" s="667"/>
      <c r="T9" s="667"/>
      <c r="U9" s="667"/>
      <c r="V9" s="667"/>
      <c r="W9" s="667"/>
      <c r="X9" s="667"/>
      <c r="Y9" s="667"/>
      <c r="Z9" s="667"/>
      <c r="AA9" s="667"/>
      <c r="AB9" s="667"/>
      <c r="AC9" s="667"/>
      <c r="AD9" s="667"/>
      <c r="AE9" s="667"/>
      <c r="AF9" s="667"/>
      <c r="AG9" s="667"/>
      <c r="AH9" s="667"/>
      <c r="AI9" s="667"/>
      <c r="AJ9" s="667"/>
      <c r="AK9" s="668"/>
      <c r="AL9">
        <v>2</v>
      </c>
      <c r="AM9" s="6" t="str">
        <f t="shared" si="2"/>
        <v/>
      </c>
      <c r="AN9" s="6" t="b">
        <f t="shared" si="3"/>
        <v>0</v>
      </c>
      <c r="AO9" s="6" t="s">
        <v>27</v>
      </c>
      <c r="AP9" s="6" t="b">
        <f t="shared" si="4"/>
        <v>0</v>
      </c>
      <c r="AQ9" s="45" t="b">
        <f t="shared" si="0"/>
        <v>0</v>
      </c>
      <c r="AR9" s="45" t="b">
        <f t="shared" si="1"/>
        <v>0</v>
      </c>
      <c r="AT9" s="11" t="str">
        <f t="shared" si="5"/>
        <v/>
      </c>
      <c r="AU9" s="6"/>
      <c r="AV9" s="8"/>
      <c r="AW9" s="39"/>
      <c r="BB9" s="63" t="b">
        <v>0</v>
      </c>
    </row>
    <row r="10" spans="2:89">
      <c r="B10" s="363" t="b">
        <f>$BB$10</f>
        <v>0</v>
      </c>
      <c r="C10" s="667" t="s">
        <v>253</v>
      </c>
      <c r="D10" s="667"/>
      <c r="E10" s="667"/>
      <c r="F10" s="667"/>
      <c r="G10" s="667"/>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8"/>
      <c r="AL10">
        <v>2</v>
      </c>
      <c r="AM10" s="6" t="str">
        <f t="shared" si="2"/>
        <v/>
      </c>
      <c r="AN10" s="6" t="b">
        <f t="shared" si="3"/>
        <v>0</v>
      </c>
      <c r="AO10" s="6" t="s">
        <v>28</v>
      </c>
      <c r="AP10" s="6" t="b">
        <f t="shared" si="4"/>
        <v>0</v>
      </c>
      <c r="AQ10" s="45" t="b">
        <f t="shared" si="0"/>
        <v>0</v>
      </c>
      <c r="AR10" s="45" t="b">
        <f t="shared" si="1"/>
        <v>0</v>
      </c>
      <c r="AT10" s="11" t="str">
        <f t="shared" si="5"/>
        <v/>
      </c>
      <c r="AU10" s="6"/>
      <c r="AV10" s="8"/>
      <c r="AW10" s="39"/>
      <c r="BB10" s="63" t="b">
        <v>0</v>
      </c>
    </row>
    <row r="11" spans="2:89">
      <c r="B11" s="363" t="b">
        <f>$BB$11</f>
        <v>0</v>
      </c>
      <c r="C11" s="667" t="s">
        <v>264</v>
      </c>
      <c r="D11" s="667"/>
      <c r="E11" s="667"/>
      <c r="F11" s="667"/>
      <c r="G11" s="667"/>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67"/>
      <c r="AF11" s="667"/>
      <c r="AG11" s="667"/>
      <c r="AH11" s="667"/>
      <c r="AI11" s="667"/>
      <c r="AJ11" s="667"/>
      <c r="AK11" s="668"/>
      <c r="AL11">
        <v>2</v>
      </c>
      <c r="AM11" s="6" t="str">
        <f t="shared" si="2"/>
        <v/>
      </c>
      <c r="AN11" s="6" t="b">
        <f t="shared" si="3"/>
        <v>0</v>
      </c>
      <c r="AO11" s="6" t="s">
        <v>64</v>
      </c>
      <c r="AP11" s="6" t="b">
        <f t="shared" si="4"/>
        <v>0</v>
      </c>
      <c r="AQ11" s="45" t="b">
        <f t="shared" si="0"/>
        <v>0</v>
      </c>
      <c r="AR11" s="45" t="b">
        <f t="shared" si="1"/>
        <v>0</v>
      </c>
      <c r="AT11" s="11" t="str">
        <f t="shared" si="5"/>
        <v/>
      </c>
      <c r="AU11" s="6"/>
      <c r="AV11" s="8"/>
      <c r="AW11" s="39"/>
      <c r="BB11" s="63" t="b">
        <v>0</v>
      </c>
    </row>
    <row r="12" spans="2:89">
      <c r="B12" s="666" t="s">
        <v>267</v>
      </c>
      <c r="C12" s="652"/>
      <c r="D12" s="652"/>
      <c r="E12" s="652"/>
      <c r="F12" s="652"/>
      <c r="G12" s="652"/>
      <c r="H12" s="652"/>
      <c r="I12" s="652"/>
      <c r="J12" s="652"/>
      <c r="K12" s="652"/>
      <c r="L12" s="652"/>
      <c r="M12" s="652"/>
      <c r="N12" s="652"/>
      <c r="O12" s="652"/>
      <c r="P12" s="652"/>
      <c r="Q12" s="652"/>
      <c r="R12" s="652"/>
      <c r="S12" s="652"/>
      <c r="T12" s="652"/>
      <c r="U12" s="652"/>
      <c r="V12" s="652"/>
      <c r="W12" s="652"/>
      <c r="X12" s="652"/>
      <c r="Y12" s="652"/>
      <c r="Z12" s="652"/>
      <c r="AA12" s="652"/>
      <c r="AB12" s="652"/>
      <c r="AC12" s="652"/>
      <c r="AD12" s="652"/>
      <c r="AE12" s="652"/>
      <c r="AF12" s="652"/>
      <c r="AG12" s="652"/>
      <c r="AH12" s="652"/>
      <c r="AI12" s="652"/>
      <c r="AJ12" s="652"/>
      <c r="AK12" s="361">
        <f>COUNTIF(BB14:BB23,TRUE)</f>
        <v>0</v>
      </c>
      <c r="AL12" s="5">
        <v>1</v>
      </c>
      <c r="AM12" t="str">
        <f>IF(AS12="","",AS12)&amp;B12</f>
        <v>CNS 13073  成人紙尿褲 CNS 13073 Disposable diaper for adult：(樣品請提供完整包裝約80片)</v>
      </c>
      <c r="AN12" t="b">
        <f>OR(BB14:BB23)</f>
        <v>0</v>
      </c>
      <c r="AO12" s="6" t="s">
        <v>29</v>
      </c>
      <c r="AP12" t="b">
        <f>TRUE</f>
        <v>1</v>
      </c>
      <c r="AQ12" s="45" t="b">
        <f t="shared" si="0"/>
        <v>0</v>
      </c>
      <c r="AR12" s="45" t="b">
        <f t="shared" si="1"/>
        <v>0</v>
      </c>
      <c r="AT12" s="11" t="str">
        <f t="shared" si="5"/>
        <v/>
      </c>
      <c r="AU12" s="8"/>
      <c r="AV12" s="8"/>
      <c r="AW12" s="39"/>
    </row>
    <row r="13" spans="2:89">
      <c r="B13" s="671" t="s">
        <v>278</v>
      </c>
      <c r="C13" s="672"/>
      <c r="D13" s="672"/>
      <c r="E13" s="672"/>
      <c r="F13" s="672"/>
      <c r="G13" s="672"/>
      <c r="H13" s="672"/>
      <c r="I13" s="672"/>
      <c r="J13" s="672"/>
      <c r="K13" s="672"/>
      <c r="L13" s="672"/>
      <c r="M13" s="672"/>
      <c r="N13" s="672"/>
      <c r="O13" s="22" t="b">
        <f>$BO$13</f>
        <v>0</v>
      </c>
      <c r="P13" s="673" t="s">
        <v>277</v>
      </c>
      <c r="Q13" s="673"/>
      <c r="R13" s="673"/>
      <c r="S13" s="673"/>
      <c r="T13" s="673"/>
      <c r="U13" s="673"/>
      <c r="V13" s="673"/>
      <c r="W13" s="673"/>
      <c r="X13" s="673"/>
      <c r="Y13" s="54">
        <f>$BY$13</f>
        <v>0</v>
      </c>
      <c r="Z13" s="674" t="s">
        <v>85</v>
      </c>
      <c r="AA13" s="674"/>
      <c r="AB13" s="674"/>
      <c r="AC13" s="674"/>
      <c r="AD13" s="674"/>
      <c r="AE13" s="674"/>
      <c r="AF13" s="674"/>
      <c r="AG13" s="674"/>
      <c r="AH13" s="674"/>
      <c r="AI13" s="674"/>
      <c r="AJ13" s="55"/>
      <c r="AK13" s="365"/>
      <c r="AL13">
        <v>2</v>
      </c>
      <c r="AM13" s="6" t="str">
        <f>IF(AS13="","",AS13)&amp;IF(OR(BB14:BB23),B13&amp;IF(BO13,P13,"")&amp;IF(BY13,Z13,""),"")</f>
        <v>【!!!未填寫紙尿褲種類!!!】</v>
      </c>
      <c r="AN13" s="6" t="b">
        <f>AN12</f>
        <v>0</v>
      </c>
      <c r="AO13" s="6" t="s">
        <v>125</v>
      </c>
      <c r="AP13" s="6" t="b">
        <f>AP12</f>
        <v>1</v>
      </c>
      <c r="AQ13" s="45" t="b">
        <f>AND($AN13,$AP13)</f>
        <v>0</v>
      </c>
      <c r="AR13" s="45" t="b">
        <f>IF($AN13=TRUE,$AP13&lt;&gt;TRUE)</f>
        <v>0</v>
      </c>
      <c r="AS13" t="str">
        <f>IF(OR(AL13=1,AL13=2),IF(AND(BO13&lt;&gt;TRUE,BY13&lt;&gt;TRUE),"【!!!未填寫紙尿褲種類!!!】",""),"")</f>
        <v>【!!!未填寫紙尿褲種類!!!】</v>
      </c>
      <c r="AT13" s="11" t="str">
        <f t="shared" si="5"/>
        <v/>
      </c>
      <c r="AU13" s="6"/>
      <c r="AV13" s="8"/>
      <c r="AW13" s="39"/>
      <c r="BO13" s="63" t="b">
        <v>0</v>
      </c>
    </row>
    <row r="14" spans="2:89">
      <c r="B14" s="363" t="b">
        <f>$BB$14</f>
        <v>0</v>
      </c>
      <c r="C14" s="667" t="s">
        <v>251</v>
      </c>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667"/>
      <c r="AC14" s="667"/>
      <c r="AD14" s="667"/>
      <c r="AE14" s="667"/>
      <c r="AF14" s="667"/>
      <c r="AG14" s="667"/>
      <c r="AH14" s="667"/>
      <c r="AI14" s="667"/>
      <c r="AJ14" s="667"/>
      <c r="AK14" s="668"/>
      <c r="AL14">
        <v>2</v>
      </c>
      <c r="AM14" s="6" t="str">
        <f t="shared" ref="AM14:AM23" si="6">IF(BB14,C14,"")</f>
        <v/>
      </c>
      <c r="AN14" s="6" t="b">
        <f t="shared" ref="AN14:AN23" si="7">BB14</f>
        <v>0</v>
      </c>
      <c r="AO14" s="6" t="s">
        <v>30</v>
      </c>
      <c r="AP14" s="6" t="b">
        <f t="shared" ref="AP14:AP23" si="8">BB14</f>
        <v>0</v>
      </c>
      <c r="AQ14" s="45" t="b">
        <f t="shared" si="0"/>
        <v>0</v>
      </c>
      <c r="AR14" s="45" t="b">
        <f t="shared" si="1"/>
        <v>0</v>
      </c>
      <c r="AT14" s="11" t="str">
        <f t="shared" si="5"/>
        <v/>
      </c>
      <c r="AU14" s="6"/>
      <c r="AV14" s="8"/>
      <c r="AW14" s="39"/>
      <c r="BB14" s="63" t="b">
        <v>0</v>
      </c>
    </row>
    <row r="15" spans="2:89">
      <c r="B15" s="363" t="b">
        <f>$BB$15</f>
        <v>0</v>
      </c>
      <c r="C15" s="667" t="s">
        <v>257</v>
      </c>
      <c r="D15" s="667"/>
      <c r="E15" s="667"/>
      <c r="F15" s="667"/>
      <c r="G15" s="667"/>
      <c r="H15" s="667"/>
      <c r="I15" s="667"/>
      <c r="J15" s="667"/>
      <c r="K15" s="667"/>
      <c r="L15" s="667"/>
      <c r="M15" s="667"/>
      <c r="N15" s="667"/>
      <c r="O15" s="667"/>
      <c r="P15" s="667"/>
      <c r="Q15" s="667"/>
      <c r="R15" s="667"/>
      <c r="S15" s="667"/>
      <c r="T15" s="667"/>
      <c r="U15" s="667"/>
      <c r="V15" s="667"/>
      <c r="W15" s="667"/>
      <c r="X15" s="667"/>
      <c r="Y15" s="667"/>
      <c r="Z15" s="667"/>
      <c r="AA15" s="667"/>
      <c r="AB15" s="667"/>
      <c r="AC15" s="667"/>
      <c r="AD15" s="667"/>
      <c r="AE15" s="667"/>
      <c r="AF15" s="667"/>
      <c r="AG15" s="667"/>
      <c r="AH15" s="667"/>
      <c r="AI15" s="667"/>
      <c r="AJ15" s="667"/>
      <c r="AK15" s="668"/>
      <c r="AL15">
        <v>2</v>
      </c>
      <c r="AM15" s="6" t="str">
        <f t="shared" si="6"/>
        <v/>
      </c>
      <c r="AN15" s="6" t="b">
        <f t="shared" si="7"/>
        <v>0</v>
      </c>
      <c r="AO15" s="6" t="s">
        <v>31</v>
      </c>
      <c r="AP15" s="6" t="b">
        <f t="shared" si="8"/>
        <v>0</v>
      </c>
      <c r="AQ15" s="45" t="b">
        <f t="shared" si="0"/>
        <v>0</v>
      </c>
      <c r="AR15" s="45" t="b">
        <f t="shared" si="1"/>
        <v>0</v>
      </c>
      <c r="AT15" s="11" t="str">
        <f t="shared" si="5"/>
        <v/>
      </c>
      <c r="AU15" s="6"/>
      <c r="AV15" s="8"/>
      <c r="AW15" s="39"/>
      <c r="BB15" s="63" t="b">
        <v>0</v>
      </c>
    </row>
    <row r="16" spans="2:89">
      <c r="B16" s="363" t="b">
        <f>$BB$16</f>
        <v>0</v>
      </c>
      <c r="C16" s="667" t="s">
        <v>262</v>
      </c>
      <c r="D16" s="667"/>
      <c r="E16" s="667"/>
      <c r="F16" s="667"/>
      <c r="G16" s="667"/>
      <c r="H16" s="667"/>
      <c r="I16" s="667"/>
      <c r="J16" s="667"/>
      <c r="K16" s="667"/>
      <c r="L16" s="667"/>
      <c r="M16" s="667"/>
      <c r="N16" s="667"/>
      <c r="O16" s="667"/>
      <c r="P16" s="667"/>
      <c r="Q16" s="667"/>
      <c r="R16" s="667"/>
      <c r="S16" s="667"/>
      <c r="T16" s="667"/>
      <c r="U16" s="667"/>
      <c r="V16" s="667"/>
      <c r="W16" s="667"/>
      <c r="X16" s="667"/>
      <c r="Y16" s="667"/>
      <c r="Z16" s="667"/>
      <c r="AA16" s="667"/>
      <c r="AB16" s="667"/>
      <c r="AC16" s="667"/>
      <c r="AD16" s="667"/>
      <c r="AE16" s="667"/>
      <c r="AF16" s="667"/>
      <c r="AG16" s="667"/>
      <c r="AH16" s="667"/>
      <c r="AI16" s="667"/>
      <c r="AJ16" s="667"/>
      <c r="AK16" s="668"/>
      <c r="AL16">
        <v>2</v>
      </c>
      <c r="AM16" s="6" t="str">
        <f t="shared" si="6"/>
        <v/>
      </c>
      <c r="AN16" s="6" t="b">
        <f t="shared" si="7"/>
        <v>0</v>
      </c>
      <c r="AO16" s="6" t="s">
        <v>65</v>
      </c>
      <c r="AP16" s="6" t="b">
        <f t="shared" si="8"/>
        <v>0</v>
      </c>
      <c r="AQ16" s="45" t="b">
        <f t="shared" si="0"/>
        <v>0</v>
      </c>
      <c r="AR16" s="45" t="b">
        <f t="shared" si="1"/>
        <v>0</v>
      </c>
      <c r="AT16" s="11" t="str">
        <f t="shared" si="5"/>
        <v/>
      </c>
      <c r="AU16" s="6"/>
      <c r="AV16" s="8"/>
      <c r="AW16" s="39"/>
      <c r="BB16" s="63" t="b">
        <v>0</v>
      </c>
    </row>
    <row r="17" spans="2:54">
      <c r="B17" s="363" t="b">
        <f>$BB$17</f>
        <v>0</v>
      </c>
      <c r="C17" s="667" t="s">
        <v>260</v>
      </c>
      <c r="D17" s="667"/>
      <c r="E17" s="667"/>
      <c r="F17" s="667"/>
      <c r="G17" s="667"/>
      <c r="H17" s="667"/>
      <c r="I17" s="667"/>
      <c r="J17" s="667"/>
      <c r="K17" s="667"/>
      <c r="L17" s="667"/>
      <c r="M17" s="667"/>
      <c r="N17" s="667"/>
      <c r="O17" s="667"/>
      <c r="P17" s="667"/>
      <c r="Q17" s="667"/>
      <c r="R17" s="667"/>
      <c r="S17" s="667"/>
      <c r="T17" s="667"/>
      <c r="U17" s="667"/>
      <c r="V17" s="667"/>
      <c r="W17" s="667"/>
      <c r="X17" s="667"/>
      <c r="Y17" s="667"/>
      <c r="Z17" s="667"/>
      <c r="AA17" s="667"/>
      <c r="AB17" s="667"/>
      <c r="AC17" s="667"/>
      <c r="AD17" s="667"/>
      <c r="AE17" s="667"/>
      <c r="AF17" s="667"/>
      <c r="AG17" s="667"/>
      <c r="AH17" s="667"/>
      <c r="AI17" s="667"/>
      <c r="AJ17" s="667"/>
      <c r="AK17" s="668"/>
      <c r="AL17">
        <v>2</v>
      </c>
      <c r="AM17" s="6" t="str">
        <f t="shared" si="6"/>
        <v/>
      </c>
      <c r="AN17" s="6" t="b">
        <f t="shared" si="7"/>
        <v>0</v>
      </c>
      <c r="AO17" s="6" t="s">
        <v>66</v>
      </c>
      <c r="AP17" s="6" t="b">
        <f t="shared" si="8"/>
        <v>0</v>
      </c>
      <c r="AQ17" s="45" t="b">
        <f t="shared" si="0"/>
        <v>0</v>
      </c>
      <c r="AR17" s="45" t="b">
        <f t="shared" si="1"/>
        <v>0</v>
      </c>
      <c r="AT17" s="11" t="str">
        <f t="shared" si="5"/>
        <v/>
      </c>
      <c r="AU17" s="6"/>
      <c r="AV17" s="8"/>
      <c r="AW17" s="39"/>
      <c r="BB17" s="63" t="b">
        <v>0</v>
      </c>
    </row>
    <row r="18" spans="2:54">
      <c r="B18" s="363">
        <f>$BB$18</f>
        <v>0</v>
      </c>
      <c r="C18" s="667" t="s">
        <v>261</v>
      </c>
      <c r="D18" s="667"/>
      <c r="E18" s="667"/>
      <c r="F18" s="667"/>
      <c r="G18" s="667"/>
      <c r="H18" s="667"/>
      <c r="I18" s="667"/>
      <c r="J18" s="667"/>
      <c r="K18" s="667"/>
      <c r="L18" s="667"/>
      <c r="M18" s="667"/>
      <c r="N18" s="667"/>
      <c r="O18" s="667"/>
      <c r="P18" s="667"/>
      <c r="Q18" s="667"/>
      <c r="R18" s="667"/>
      <c r="S18" s="667"/>
      <c r="T18" s="667"/>
      <c r="U18" s="667"/>
      <c r="V18" s="667"/>
      <c r="W18" s="667"/>
      <c r="X18" s="667"/>
      <c r="Y18" s="667"/>
      <c r="Z18" s="667"/>
      <c r="AA18" s="667"/>
      <c r="AB18" s="667"/>
      <c r="AC18" s="667"/>
      <c r="AD18" s="667"/>
      <c r="AE18" s="667"/>
      <c r="AF18" s="667"/>
      <c r="AG18" s="667"/>
      <c r="AH18" s="667"/>
      <c r="AI18" s="667"/>
      <c r="AJ18" s="667"/>
      <c r="AK18" s="668"/>
      <c r="AL18">
        <v>2</v>
      </c>
      <c r="AM18" s="6" t="str">
        <f t="shared" si="6"/>
        <v/>
      </c>
      <c r="AN18" s="6">
        <f t="shared" si="7"/>
        <v>0</v>
      </c>
      <c r="AO18" s="6" t="s">
        <v>67</v>
      </c>
      <c r="AP18" s="6">
        <f t="shared" si="8"/>
        <v>0</v>
      </c>
      <c r="AQ18" s="45" t="b">
        <f t="shared" si="0"/>
        <v>0</v>
      </c>
      <c r="AR18" s="45" t="b">
        <f t="shared" si="1"/>
        <v>0</v>
      </c>
      <c r="AT18" s="11" t="str">
        <f t="shared" si="5"/>
        <v/>
      </c>
      <c r="AU18" s="6"/>
      <c r="AV18" s="8"/>
      <c r="AW18" s="39"/>
    </row>
    <row r="19" spans="2:54">
      <c r="B19" s="363" t="b">
        <f>$BB$19</f>
        <v>0</v>
      </c>
      <c r="C19" s="667" t="s">
        <v>252</v>
      </c>
      <c r="D19" s="667"/>
      <c r="E19" s="667"/>
      <c r="F19" s="667"/>
      <c r="G19" s="667"/>
      <c r="H19" s="667"/>
      <c r="I19" s="667"/>
      <c r="J19" s="667"/>
      <c r="K19" s="667"/>
      <c r="L19" s="667"/>
      <c r="M19" s="667"/>
      <c r="N19" s="667"/>
      <c r="O19" s="667"/>
      <c r="P19" s="667"/>
      <c r="Q19" s="667"/>
      <c r="R19" s="667"/>
      <c r="S19" s="667"/>
      <c r="T19" s="667"/>
      <c r="U19" s="667"/>
      <c r="V19" s="667"/>
      <c r="W19" s="667"/>
      <c r="X19" s="667"/>
      <c r="Y19" s="667"/>
      <c r="Z19" s="667"/>
      <c r="AA19" s="667"/>
      <c r="AB19" s="667"/>
      <c r="AC19" s="667"/>
      <c r="AD19" s="667"/>
      <c r="AE19" s="667"/>
      <c r="AF19" s="667"/>
      <c r="AG19" s="667"/>
      <c r="AH19" s="667"/>
      <c r="AI19" s="667"/>
      <c r="AJ19" s="667"/>
      <c r="AK19" s="668"/>
      <c r="AL19">
        <v>2</v>
      </c>
      <c r="AM19" s="6" t="str">
        <f t="shared" si="6"/>
        <v/>
      </c>
      <c r="AN19" s="6" t="b">
        <f t="shared" si="7"/>
        <v>0</v>
      </c>
      <c r="AO19" s="6" t="s">
        <v>68</v>
      </c>
      <c r="AP19" s="6" t="b">
        <f t="shared" si="8"/>
        <v>0</v>
      </c>
      <c r="AQ19" s="45" t="b">
        <f t="shared" si="0"/>
        <v>0</v>
      </c>
      <c r="AR19" s="45" t="b">
        <f t="shared" si="1"/>
        <v>0</v>
      </c>
      <c r="AT19" s="11" t="str">
        <f t="shared" si="5"/>
        <v/>
      </c>
      <c r="AU19" s="6"/>
      <c r="AV19" s="8"/>
      <c r="AW19" s="39"/>
      <c r="BB19" s="63" t="b">
        <v>0</v>
      </c>
    </row>
    <row r="20" spans="2:54">
      <c r="B20" s="363" t="b">
        <f>$BB$20</f>
        <v>0</v>
      </c>
      <c r="C20" s="667" t="s">
        <v>253</v>
      </c>
      <c r="D20" s="667"/>
      <c r="E20" s="667"/>
      <c r="F20" s="667"/>
      <c r="G20" s="667"/>
      <c r="H20" s="667"/>
      <c r="I20" s="667"/>
      <c r="J20" s="667"/>
      <c r="K20" s="667"/>
      <c r="L20" s="667"/>
      <c r="M20" s="667"/>
      <c r="N20" s="667"/>
      <c r="O20" s="667"/>
      <c r="P20" s="667"/>
      <c r="Q20" s="667"/>
      <c r="R20" s="667"/>
      <c r="S20" s="667"/>
      <c r="T20" s="667"/>
      <c r="U20" s="667"/>
      <c r="V20" s="667"/>
      <c r="W20" s="667"/>
      <c r="X20" s="667"/>
      <c r="Y20" s="667"/>
      <c r="Z20" s="667"/>
      <c r="AA20" s="667"/>
      <c r="AB20" s="667"/>
      <c r="AC20" s="667"/>
      <c r="AD20" s="667"/>
      <c r="AE20" s="667"/>
      <c r="AF20" s="667"/>
      <c r="AG20" s="667"/>
      <c r="AH20" s="667"/>
      <c r="AI20" s="667"/>
      <c r="AJ20" s="667"/>
      <c r="AK20" s="668"/>
      <c r="AL20">
        <v>2</v>
      </c>
      <c r="AM20" s="6" t="str">
        <f t="shared" si="6"/>
        <v/>
      </c>
      <c r="AN20" s="6" t="b">
        <f t="shared" si="7"/>
        <v>0</v>
      </c>
      <c r="AO20" s="6" t="s">
        <v>69</v>
      </c>
      <c r="AP20" s="6" t="b">
        <f t="shared" si="8"/>
        <v>0</v>
      </c>
      <c r="AQ20" s="45" t="b">
        <f t="shared" si="0"/>
        <v>0</v>
      </c>
      <c r="AR20" s="45" t="b">
        <f t="shared" si="1"/>
        <v>0</v>
      </c>
      <c r="AT20" s="11" t="str">
        <f t="shared" si="5"/>
        <v/>
      </c>
      <c r="AU20" s="6"/>
      <c r="AV20" s="8"/>
      <c r="AW20" s="39"/>
      <c r="BB20" s="63" t="b">
        <v>0</v>
      </c>
    </row>
    <row r="21" spans="2:54">
      <c r="B21" s="363" t="b">
        <f>$BB$21</f>
        <v>0</v>
      </c>
      <c r="C21" s="667" t="s">
        <v>265</v>
      </c>
      <c r="D21" s="667"/>
      <c r="E21" s="667"/>
      <c r="F21" s="667"/>
      <c r="G21" s="667"/>
      <c r="H21" s="667"/>
      <c r="I21" s="667"/>
      <c r="J21" s="667"/>
      <c r="K21" s="667"/>
      <c r="L21" s="667"/>
      <c r="M21" s="667"/>
      <c r="N21" s="667"/>
      <c r="O21" s="667"/>
      <c r="P21" s="667"/>
      <c r="Q21" s="667"/>
      <c r="R21" s="667"/>
      <c r="S21" s="667"/>
      <c r="T21" s="667"/>
      <c r="U21" s="667"/>
      <c r="V21" s="667"/>
      <c r="W21" s="667"/>
      <c r="X21" s="667"/>
      <c r="Y21" s="667"/>
      <c r="Z21" s="667"/>
      <c r="AA21" s="667"/>
      <c r="AB21" s="667"/>
      <c r="AC21" s="667"/>
      <c r="AD21" s="667"/>
      <c r="AE21" s="667"/>
      <c r="AF21" s="667"/>
      <c r="AG21" s="667"/>
      <c r="AH21" s="667"/>
      <c r="AI21" s="667"/>
      <c r="AJ21" s="667"/>
      <c r="AK21" s="668"/>
      <c r="AL21">
        <v>2</v>
      </c>
      <c r="AM21" s="6" t="str">
        <f t="shared" si="6"/>
        <v/>
      </c>
      <c r="AN21" s="6" t="b">
        <f t="shared" si="7"/>
        <v>0</v>
      </c>
      <c r="AO21" s="6" t="s">
        <v>70</v>
      </c>
      <c r="AP21" s="6" t="b">
        <f t="shared" si="8"/>
        <v>0</v>
      </c>
      <c r="AQ21" s="45" t="b">
        <f t="shared" si="0"/>
        <v>0</v>
      </c>
      <c r="AR21" s="45" t="b">
        <f t="shared" si="1"/>
        <v>0</v>
      </c>
      <c r="AT21" s="11" t="str">
        <f t="shared" si="5"/>
        <v/>
      </c>
      <c r="AU21" s="6"/>
      <c r="AV21" s="8"/>
      <c r="AW21" s="39"/>
      <c r="BB21" s="63" t="b">
        <v>0</v>
      </c>
    </row>
    <row r="22" spans="2:54">
      <c r="B22" s="363" t="b">
        <f>$BB$22</f>
        <v>0</v>
      </c>
      <c r="C22" s="667" t="s">
        <v>266</v>
      </c>
      <c r="D22" s="667"/>
      <c r="E22" s="667"/>
      <c r="F22" s="667"/>
      <c r="G22" s="667"/>
      <c r="H22" s="667"/>
      <c r="I22" s="667"/>
      <c r="J22" s="667"/>
      <c r="K22" s="667"/>
      <c r="L22" s="667"/>
      <c r="M22" s="667"/>
      <c r="N22" s="667"/>
      <c r="O22" s="667"/>
      <c r="P22" s="667"/>
      <c r="Q22" s="667"/>
      <c r="R22" s="667"/>
      <c r="S22" s="667"/>
      <c r="T22" s="667"/>
      <c r="U22" s="667"/>
      <c r="V22" s="667"/>
      <c r="W22" s="667"/>
      <c r="X22" s="667"/>
      <c r="Y22" s="667"/>
      <c r="Z22" s="667"/>
      <c r="AA22" s="667"/>
      <c r="AB22" s="667"/>
      <c r="AC22" s="667"/>
      <c r="AD22" s="667"/>
      <c r="AE22" s="667"/>
      <c r="AF22" s="667"/>
      <c r="AG22" s="667"/>
      <c r="AH22" s="667"/>
      <c r="AI22" s="667"/>
      <c r="AJ22" s="667"/>
      <c r="AK22" s="668"/>
      <c r="AL22">
        <v>2</v>
      </c>
      <c r="AM22" s="6" t="str">
        <f t="shared" si="6"/>
        <v/>
      </c>
      <c r="AN22" s="6" t="b">
        <f t="shared" si="7"/>
        <v>0</v>
      </c>
      <c r="AO22" s="6" t="s">
        <v>71</v>
      </c>
      <c r="AP22" s="6" t="b">
        <f t="shared" si="8"/>
        <v>0</v>
      </c>
      <c r="AQ22" s="45" t="b">
        <f t="shared" si="0"/>
        <v>0</v>
      </c>
      <c r="AR22" s="45" t="b">
        <f t="shared" si="1"/>
        <v>0</v>
      </c>
      <c r="AT22" s="11" t="str">
        <f t="shared" si="5"/>
        <v/>
      </c>
      <c r="AU22" s="6"/>
      <c r="AV22" s="8"/>
      <c r="AW22" s="39"/>
      <c r="BB22" s="63" t="b">
        <v>0</v>
      </c>
    </row>
    <row r="23" spans="2:54">
      <c r="B23" s="363" t="b">
        <f>$BB$23</f>
        <v>0</v>
      </c>
      <c r="C23" s="667" t="s">
        <v>264</v>
      </c>
      <c r="D23" s="667"/>
      <c r="E23" s="667"/>
      <c r="F23" s="667"/>
      <c r="G23" s="667"/>
      <c r="H23" s="667"/>
      <c r="I23" s="667"/>
      <c r="J23" s="667"/>
      <c r="K23" s="667"/>
      <c r="L23" s="667"/>
      <c r="M23" s="667"/>
      <c r="N23" s="667"/>
      <c r="O23" s="667"/>
      <c r="P23" s="667"/>
      <c r="Q23" s="667"/>
      <c r="R23" s="667"/>
      <c r="S23" s="667"/>
      <c r="T23" s="667"/>
      <c r="U23" s="667"/>
      <c r="V23" s="667"/>
      <c r="W23" s="667"/>
      <c r="X23" s="667"/>
      <c r="Y23" s="667"/>
      <c r="Z23" s="667"/>
      <c r="AA23" s="667"/>
      <c r="AB23" s="667"/>
      <c r="AC23" s="667"/>
      <c r="AD23" s="667"/>
      <c r="AE23" s="667"/>
      <c r="AF23" s="667"/>
      <c r="AG23" s="667"/>
      <c r="AH23" s="667"/>
      <c r="AI23" s="667"/>
      <c r="AJ23" s="667"/>
      <c r="AK23" s="668"/>
      <c r="AL23">
        <v>2</v>
      </c>
      <c r="AM23" s="6" t="str">
        <f t="shared" si="6"/>
        <v/>
      </c>
      <c r="AN23" s="6" t="b">
        <f t="shared" si="7"/>
        <v>0</v>
      </c>
      <c r="AO23" s="6" t="s">
        <v>72</v>
      </c>
      <c r="AP23" s="6" t="b">
        <f t="shared" si="8"/>
        <v>0</v>
      </c>
      <c r="AQ23" s="45" t="b">
        <f t="shared" si="0"/>
        <v>0</v>
      </c>
      <c r="AR23" s="45" t="b">
        <f t="shared" si="1"/>
        <v>0</v>
      </c>
      <c r="AT23" s="11" t="str">
        <f t="shared" si="5"/>
        <v/>
      </c>
      <c r="AU23" s="6"/>
      <c r="AV23" s="8"/>
      <c r="AW23" s="39"/>
      <c r="BB23" s="63" t="b">
        <v>0</v>
      </c>
    </row>
    <row r="24" spans="2:54">
      <c r="B24" s="666" t="s">
        <v>121</v>
      </c>
      <c r="C24" s="652"/>
      <c r="D24" s="652"/>
      <c r="E24" s="652"/>
      <c r="F24" s="652"/>
      <c r="G24" s="652"/>
      <c r="H24" s="652"/>
      <c r="I24" s="652"/>
      <c r="J24" s="652"/>
      <c r="K24" s="652"/>
      <c r="L24" s="652"/>
      <c r="M24" s="652"/>
      <c r="N24" s="652"/>
      <c r="O24" s="652"/>
      <c r="P24" s="652"/>
      <c r="Q24" s="652"/>
      <c r="R24" s="652"/>
      <c r="S24" s="652"/>
      <c r="T24" s="652"/>
      <c r="U24" s="652"/>
      <c r="V24" s="652"/>
      <c r="W24" s="652"/>
      <c r="X24" s="652"/>
      <c r="Y24" s="652"/>
      <c r="Z24" s="652"/>
      <c r="AA24" s="652"/>
      <c r="AB24" s="652"/>
      <c r="AC24" s="652"/>
      <c r="AD24" s="652"/>
      <c r="AE24" s="652"/>
      <c r="AF24" s="652"/>
      <c r="AG24" s="652"/>
      <c r="AH24" s="652"/>
      <c r="AI24" s="652"/>
      <c r="AJ24" s="652"/>
      <c r="AK24" s="361">
        <f>COUNTIF(BB25:BB33,TRUE)</f>
        <v>0</v>
      </c>
      <c r="AL24" s="5">
        <v>1</v>
      </c>
      <c r="AM24" t="str">
        <f>B24</f>
        <v>CNS 15152  成人紙尿片 CNS 15152 Disposable pad for adult：(樣品請提供完整包裝約90片)</v>
      </c>
      <c r="AN24" t="b">
        <f>OR(BB25:BB33)</f>
        <v>0</v>
      </c>
      <c r="AO24" s="6" t="s">
        <v>32</v>
      </c>
      <c r="AP24" t="b">
        <f>TRUE</f>
        <v>1</v>
      </c>
      <c r="AQ24" s="45" t="b">
        <f t="shared" si="0"/>
        <v>0</v>
      </c>
      <c r="AR24" s="45" t="b">
        <f t="shared" si="1"/>
        <v>0</v>
      </c>
      <c r="AT24" s="11" t="str">
        <f t="shared" si="5"/>
        <v/>
      </c>
      <c r="AU24" s="8"/>
      <c r="AV24" s="8"/>
      <c r="AW24" s="39"/>
    </row>
    <row r="25" spans="2:54">
      <c r="B25" s="363" t="b">
        <f>$BB$25</f>
        <v>0</v>
      </c>
      <c r="C25" s="667" t="s">
        <v>251</v>
      </c>
      <c r="D25" s="667"/>
      <c r="E25" s="667"/>
      <c r="F25" s="667"/>
      <c r="G25" s="667"/>
      <c r="H25" s="667"/>
      <c r="I25" s="667"/>
      <c r="J25" s="667"/>
      <c r="K25" s="667"/>
      <c r="L25" s="667"/>
      <c r="M25" s="667"/>
      <c r="N25" s="667"/>
      <c r="O25" s="667"/>
      <c r="P25" s="667"/>
      <c r="Q25" s="667"/>
      <c r="R25" s="667"/>
      <c r="S25" s="667"/>
      <c r="T25" s="667"/>
      <c r="U25" s="667"/>
      <c r="V25" s="667"/>
      <c r="W25" s="667"/>
      <c r="X25" s="667"/>
      <c r="Y25" s="667"/>
      <c r="Z25" s="667"/>
      <c r="AA25" s="667"/>
      <c r="AB25" s="667"/>
      <c r="AC25" s="667"/>
      <c r="AD25" s="667"/>
      <c r="AE25" s="667"/>
      <c r="AF25" s="667"/>
      <c r="AG25" s="667"/>
      <c r="AH25" s="667"/>
      <c r="AI25" s="667"/>
      <c r="AJ25" s="667"/>
      <c r="AK25" s="668"/>
      <c r="AL25">
        <v>2</v>
      </c>
      <c r="AM25" s="6" t="str">
        <f t="shared" ref="AM25:AM33" si="9">IF(BB25,C25,"")</f>
        <v/>
      </c>
      <c r="AN25" s="6" t="b">
        <f t="shared" ref="AN25:AN33" si="10">BB25</f>
        <v>0</v>
      </c>
      <c r="AO25" s="6" t="s">
        <v>33</v>
      </c>
      <c r="AP25" s="6" t="b">
        <f t="shared" ref="AP25:AP33" si="11">BB25</f>
        <v>0</v>
      </c>
      <c r="AQ25" s="45" t="b">
        <f t="shared" si="0"/>
        <v>0</v>
      </c>
      <c r="AR25" s="45" t="b">
        <f t="shared" si="1"/>
        <v>0</v>
      </c>
      <c r="AT25" s="11" t="str">
        <f t="shared" si="5"/>
        <v/>
      </c>
      <c r="AU25" s="6"/>
      <c r="AV25" s="8"/>
      <c r="AW25" s="39"/>
      <c r="BB25" s="63" t="b">
        <v>0</v>
      </c>
    </row>
    <row r="26" spans="2:54">
      <c r="B26" s="363" t="b">
        <f>$BB$26</f>
        <v>0</v>
      </c>
      <c r="C26" s="667" t="s">
        <v>257</v>
      </c>
      <c r="D26" s="667"/>
      <c r="E26" s="667"/>
      <c r="F26" s="667"/>
      <c r="G26" s="667"/>
      <c r="H26" s="667"/>
      <c r="I26" s="667"/>
      <c r="J26" s="667"/>
      <c r="K26" s="667"/>
      <c r="L26" s="667"/>
      <c r="M26" s="667"/>
      <c r="N26" s="667"/>
      <c r="O26" s="667"/>
      <c r="P26" s="667"/>
      <c r="Q26" s="667"/>
      <c r="R26" s="667"/>
      <c r="S26" s="667"/>
      <c r="T26" s="667"/>
      <c r="U26" s="667"/>
      <c r="V26" s="667"/>
      <c r="W26" s="667"/>
      <c r="X26" s="667"/>
      <c r="Y26" s="667"/>
      <c r="Z26" s="667"/>
      <c r="AA26" s="667"/>
      <c r="AB26" s="667"/>
      <c r="AC26" s="667"/>
      <c r="AD26" s="667"/>
      <c r="AE26" s="667"/>
      <c r="AF26" s="667"/>
      <c r="AG26" s="667"/>
      <c r="AH26" s="667"/>
      <c r="AI26" s="667"/>
      <c r="AJ26" s="667"/>
      <c r="AK26" s="668"/>
      <c r="AL26">
        <v>2</v>
      </c>
      <c r="AM26" s="6" t="str">
        <f t="shared" si="9"/>
        <v/>
      </c>
      <c r="AN26" s="6" t="b">
        <f t="shared" si="10"/>
        <v>0</v>
      </c>
      <c r="AO26" s="6" t="s">
        <v>34</v>
      </c>
      <c r="AP26" s="6" t="b">
        <f t="shared" si="11"/>
        <v>0</v>
      </c>
      <c r="AQ26" s="45" t="b">
        <f t="shared" si="0"/>
        <v>0</v>
      </c>
      <c r="AR26" s="45" t="b">
        <f t="shared" si="1"/>
        <v>0</v>
      </c>
      <c r="AT26" s="11" t="str">
        <f t="shared" si="5"/>
        <v/>
      </c>
      <c r="AU26" s="6"/>
      <c r="AV26" s="8"/>
      <c r="AW26" s="39"/>
      <c r="BB26" s="63" t="b">
        <v>0</v>
      </c>
    </row>
    <row r="27" spans="2:54">
      <c r="B27" s="363" t="b">
        <f>$BB$27</f>
        <v>0</v>
      </c>
      <c r="C27" s="667" t="s">
        <v>262</v>
      </c>
      <c r="D27" s="667"/>
      <c r="E27" s="667"/>
      <c r="F27" s="667"/>
      <c r="G27" s="667"/>
      <c r="H27" s="667"/>
      <c r="I27" s="667"/>
      <c r="J27" s="667"/>
      <c r="K27" s="667"/>
      <c r="L27" s="667"/>
      <c r="M27" s="667"/>
      <c r="N27" s="667"/>
      <c r="O27" s="667"/>
      <c r="P27" s="667"/>
      <c r="Q27" s="667"/>
      <c r="R27" s="667"/>
      <c r="S27" s="667"/>
      <c r="T27" s="667"/>
      <c r="U27" s="667"/>
      <c r="V27" s="667"/>
      <c r="W27" s="667"/>
      <c r="X27" s="667"/>
      <c r="Y27" s="667"/>
      <c r="Z27" s="667"/>
      <c r="AA27" s="667"/>
      <c r="AB27" s="667"/>
      <c r="AC27" s="667"/>
      <c r="AD27" s="667"/>
      <c r="AE27" s="667"/>
      <c r="AF27" s="667"/>
      <c r="AG27" s="667"/>
      <c r="AH27" s="667"/>
      <c r="AI27" s="667"/>
      <c r="AJ27" s="667"/>
      <c r="AK27" s="668"/>
      <c r="AL27">
        <v>2</v>
      </c>
      <c r="AM27" s="6" t="str">
        <f t="shared" si="9"/>
        <v/>
      </c>
      <c r="AN27" s="6" t="b">
        <f t="shared" si="10"/>
        <v>0</v>
      </c>
      <c r="AO27" s="6" t="s">
        <v>73</v>
      </c>
      <c r="AP27" s="6" t="b">
        <f t="shared" si="11"/>
        <v>0</v>
      </c>
      <c r="AQ27" s="45" t="b">
        <f t="shared" si="0"/>
        <v>0</v>
      </c>
      <c r="AR27" s="45" t="b">
        <f t="shared" si="1"/>
        <v>0</v>
      </c>
      <c r="AT27" s="11" t="str">
        <f t="shared" si="5"/>
        <v/>
      </c>
      <c r="AU27" s="6"/>
      <c r="AV27" s="8"/>
      <c r="AW27" s="39"/>
      <c r="BB27" s="63" t="b">
        <v>0</v>
      </c>
    </row>
    <row r="28" spans="2:54">
      <c r="B28" s="363" t="b">
        <f>$BB$28</f>
        <v>0</v>
      </c>
      <c r="C28" s="667" t="s">
        <v>260</v>
      </c>
      <c r="D28" s="667"/>
      <c r="E28" s="667"/>
      <c r="F28" s="667"/>
      <c r="G28" s="667"/>
      <c r="H28" s="667"/>
      <c r="I28" s="667"/>
      <c r="J28" s="667"/>
      <c r="K28" s="667"/>
      <c r="L28" s="667"/>
      <c r="M28" s="667"/>
      <c r="N28" s="667"/>
      <c r="O28" s="667"/>
      <c r="P28" s="667"/>
      <c r="Q28" s="667"/>
      <c r="R28" s="667"/>
      <c r="S28" s="667"/>
      <c r="T28" s="667"/>
      <c r="U28" s="667"/>
      <c r="V28" s="667"/>
      <c r="W28" s="667"/>
      <c r="X28" s="667"/>
      <c r="Y28" s="667"/>
      <c r="Z28" s="667"/>
      <c r="AA28" s="667"/>
      <c r="AB28" s="667"/>
      <c r="AC28" s="667"/>
      <c r="AD28" s="667"/>
      <c r="AE28" s="667"/>
      <c r="AF28" s="667"/>
      <c r="AG28" s="667"/>
      <c r="AH28" s="667"/>
      <c r="AI28" s="667"/>
      <c r="AJ28" s="667"/>
      <c r="AK28" s="668"/>
      <c r="AL28">
        <v>2</v>
      </c>
      <c r="AM28" s="6" t="str">
        <f t="shared" si="9"/>
        <v/>
      </c>
      <c r="AN28" s="6" t="b">
        <f t="shared" si="10"/>
        <v>0</v>
      </c>
      <c r="AO28" s="6" t="s">
        <v>74</v>
      </c>
      <c r="AP28" s="6" t="b">
        <f t="shared" si="11"/>
        <v>0</v>
      </c>
      <c r="AQ28" s="45" t="b">
        <f t="shared" si="0"/>
        <v>0</v>
      </c>
      <c r="AR28" s="45" t="b">
        <f t="shared" si="1"/>
        <v>0</v>
      </c>
      <c r="AT28" s="11" t="str">
        <f t="shared" si="5"/>
        <v/>
      </c>
      <c r="AU28" s="6"/>
      <c r="AV28" s="8"/>
      <c r="AW28" s="39"/>
      <c r="BB28" s="63" t="b">
        <v>0</v>
      </c>
    </row>
    <row r="29" spans="2:54">
      <c r="B29" s="363">
        <f>$BB$29</f>
        <v>0</v>
      </c>
      <c r="C29" s="667" t="s">
        <v>263</v>
      </c>
      <c r="D29" s="667"/>
      <c r="E29" s="667"/>
      <c r="F29" s="667"/>
      <c r="G29" s="667"/>
      <c r="H29" s="667"/>
      <c r="I29" s="667"/>
      <c r="J29" s="667"/>
      <c r="K29" s="667"/>
      <c r="L29" s="667"/>
      <c r="M29" s="667"/>
      <c r="N29" s="667"/>
      <c r="O29" s="667"/>
      <c r="P29" s="667"/>
      <c r="Q29" s="667"/>
      <c r="R29" s="667"/>
      <c r="S29" s="667"/>
      <c r="T29" s="667"/>
      <c r="U29" s="667"/>
      <c r="V29" s="667"/>
      <c r="W29" s="667"/>
      <c r="X29" s="667"/>
      <c r="Y29" s="667"/>
      <c r="Z29" s="667"/>
      <c r="AA29" s="667"/>
      <c r="AB29" s="667"/>
      <c r="AC29" s="667"/>
      <c r="AD29" s="667"/>
      <c r="AE29" s="667"/>
      <c r="AF29" s="667"/>
      <c r="AG29" s="667"/>
      <c r="AH29" s="667"/>
      <c r="AI29" s="667"/>
      <c r="AJ29" s="667"/>
      <c r="AK29" s="668"/>
      <c r="AL29">
        <v>2</v>
      </c>
      <c r="AM29" s="6" t="str">
        <f t="shared" si="9"/>
        <v/>
      </c>
      <c r="AN29" s="6">
        <f t="shared" si="10"/>
        <v>0</v>
      </c>
      <c r="AO29" s="6" t="s">
        <v>75</v>
      </c>
      <c r="AP29" s="6">
        <f t="shared" si="11"/>
        <v>0</v>
      </c>
      <c r="AQ29" s="45" t="b">
        <f t="shared" si="0"/>
        <v>0</v>
      </c>
      <c r="AR29" s="45" t="b">
        <f t="shared" si="1"/>
        <v>0</v>
      </c>
      <c r="AT29" s="11" t="str">
        <f t="shared" si="5"/>
        <v/>
      </c>
      <c r="AU29" s="6"/>
      <c r="AV29" s="8"/>
      <c r="AW29" s="39"/>
    </row>
    <row r="30" spans="2:54">
      <c r="B30" s="363">
        <f>$BB$30</f>
        <v>0</v>
      </c>
      <c r="C30" s="667" t="s">
        <v>252</v>
      </c>
      <c r="D30" s="667"/>
      <c r="E30" s="667"/>
      <c r="F30" s="667"/>
      <c r="G30" s="667"/>
      <c r="H30" s="667"/>
      <c r="I30" s="667"/>
      <c r="J30" s="667"/>
      <c r="K30" s="667"/>
      <c r="L30" s="667"/>
      <c r="M30" s="667"/>
      <c r="N30" s="667"/>
      <c r="O30" s="667"/>
      <c r="P30" s="667"/>
      <c r="Q30" s="667"/>
      <c r="R30" s="667"/>
      <c r="S30" s="667"/>
      <c r="T30" s="667"/>
      <c r="U30" s="667"/>
      <c r="V30" s="667"/>
      <c r="W30" s="667"/>
      <c r="X30" s="667"/>
      <c r="Y30" s="667"/>
      <c r="Z30" s="667"/>
      <c r="AA30" s="667"/>
      <c r="AB30" s="667"/>
      <c r="AC30" s="667"/>
      <c r="AD30" s="667"/>
      <c r="AE30" s="667"/>
      <c r="AF30" s="667"/>
      <c r="AG30" s="667"/>
      <c r="AH30" s="667"/>
      <c r="AI30" s="667"/>
      <c r="AJ30" s="667"/>
      <c r="AK30" s="668"/>
      <c r="AL30">
        <v>2</v>
      </c>
      <c r="AM30" s="6" t="str">
        <f t="shared" si="9"/>
        <v/>
      </c>
      <c r="AN30" s="6">
        <f t="shared" si="10"/>
        <v>0</v>
      </c>
      <c r="AO30" s="6" t="s">
        <v>76</v>
      </c>
      <c r="AP30" s="6">
        <f t="shared" si="11"/>
        <v>0</v>
      </c>
      <c r="AQ30" s="45" t="b">
        <f t="shared" si="0"/>
        <v>0</v>
      </c>
      <c r="AR30" s="45" t="b">
        <f t="shared" si="1"/>
        <v>0</v>
      </c>
      <c r="AT30" s="11" t="str">
        <f t="shared" si="5"/>
        <v/>
      </c>
      <c r="AU30" s="6"/>
      <c r="AV30" s="8"/>
      <c r="AW30" s="39"/>
    </row>
    <row r="31" spans="2:54">
      <c r="B31" s="363" t="b">
        <f>$BB$31</f>
        <v>0</v>
      </c>
      <c r="C31" s="667" t="s">
        <v>261</v>
      </c>
      <c r="D31" s="667"/>
      <c r="E31" s="667"/>
      <c r="F31" s="667"/>
      <c r="G31" s="667"/>
      <c r="H31" s="667"/>
      <c r="I31" s="667"/>
      <c r="J31" s="667"/>
      <c r="K31" s="667"/>
      <c r="L31" s="667"/>
      <c r="M31" s="667"/>
      <c r="N31" s="667"/>
      <c r="O31" s="667"/>
      <c r="P31" s="667"/>
      <c r="Q31" s="667"/>
      <c r="R31" s="667"/>
      <c r="S31" s="667"/>
      <c r="T31" s="667"/>
      <c r="U31" s="667"/>
      <c r="V31" s="667"/>
      <c r="W31" s="667"/>
      <c r="X31" s="667"/>
      <c r="Y31" s="667"/>
      <c r="Z31" s="667"/>
      <c r="AA31" s="667"/>
      <c r="AB31" s="667"/>
      <c r="AC31" s="667"/>
      <c r="AD31" s="667"/>
      <c r="AE31" s="667"/>
      <c r="AF31" s="667"/>
      <c r="AG31" s="667"/>
      <c r="AH31" s="667"/>
      <c r="AI31" s="667"/>
      <c r="AJ31" s="667"/>
      <c r="AK31" s="668"/>
      <c r="AL31">
        <v>2</v>
      </c>
      <c r="AM31" s="6" t="str">
        <f t="shared" si="9"/>
        <v/>
      </c>
      <c r="AN31" s="6" t="b">
        <f t="shared" si="10"/>
        <v>0</v>
      </c>
      <c r="AO31" s="6" t="s">
        <v>77</v>
      </c>
      <c r="AP31" s="6" t="b">
        <f t="shared" si="11"/>
        <v>0</v>
      </c>
      <c r="AQ31" s="45" t="b">
        <f t="shared" si="0"/>
        <v>0</v>
      </c>
      <c r="AR31" s="45" t="b">
        <f t="shared" si="1"/>
        <v>0</v>
      </c>
      <c r="AT31" s="11" t="str">
        <f t="shared" si="5"/>
        <v/>
      </c>
      <c r="AU31" s="6"/>
      <c r="AV31" s="8"/>
      <c r="AW31" s="39"/>
      <c r="BB31" s="63" t="b">
        <v>0</v>
      </c>
    </row>
    <row r="32" spans="2:54">
      <c r="B32" s="363" t="b">
        <f>$BB$32</f>
        <v>0</v>
      </c>
      <c r="C32" s="667" t="s">
        <v>253</v>
      </c>
      <c r="D32" s="667"/>
      <c r="E32" s="667"/>
      <c r="F32" s="667"/>
      <c r="G32" s="667"/>
      <c r="H32" s="667"/>
      <c r="I32" s="667"/>
      <c r="J32" s="667"/>
      <c r="K32" s="667"/>
      <c r="L32" s="667"/>
      <c r="M32" s="667"/>
      <c r="N32" s="667"/>
      <c r="O32" s="667"/>
      <c r="P32" s="667"/>
      <c r="Q32" s="667"/>
      <c r="R32" s="667"/>
      <c r="S32" s="667"/>
      <c r="T32" s="667"/>
      <c r="U32" s="667"/>
      <c r="V32" s="667"/>
      <c r="W32" s="667"/>
      <c r="X32" s="667"/>
      <c r="Y32" s="667"/>
      <c r="Z32" s="667"/>
      <c r="AA32" s="667"/>
      <c r="AB32" s="667"/>
      <c r="AC32" s="667"/>
      <c r="AD32" s="667"/>
      <c r="AE32" s="667"/>
      <c r="AF32" s="667"/>
      <c r="AG32" s="667"/>
      <c r="AH32" s="667"/>
      <c r="AI32" s="667"/>
      <c r="AJ32" s="667"/>
      <c r="AK32" s="668"/>
      <c r="AL32">
        <v>2</v>
      </c>
      <c r="AM32" s="6" t="str">
        <f t="shared" si="9"/>
        <v/>
      </c>
      <c r="AN32" s="6" t="b">
        <f t="shared" si="10"/>
        <v>0</v>
      </c>
      <c r="AO32" s="6" t="s">
        <v>78</v>
      </c>
      <c r="AP32" s="6" t="b">
        <f t="shared" si="11"/>
        <v>0</v>
      </c>
      <c r="AQ32" s="45" t="b">
        <f t="shared" si="0"/>
        <v>0</v>
      </c>
      <c r="AR32" s="45" t="b">
        <f t="shared" si="1"/>
        <v>0</v>
      </c>
      <c r="AT32" s="11" t="str">
        <f t="shared" si="5"/>
        <v/>
      </c>
      <c r="AU32" s="6"/>
      <c r="AV32" s="8"/>
      <c r="AW32" s="39"/>
      <c r="BB32" s="63" t="b">
        <v>0</v>
      </c>
    </row>
    <row r="33" spans="2:54">
      <c r="B33" s="363" t="b">
        <f>$BB$33</f>
        <v>0</v>
      </c>
      <c r="C33" s="667" t="s">
        <v>264</v>
      </c>
      <c r="D33" s="667"/>
      <c r="E33" s="667"/>
      <c r="F33" s="667"/>
      <c r="G33" s="667"/>
      <c r="H33" s="667"/>
      <c r="I33" s="667"/>
      <c r="J33" s="667"/>
      <c r="K33" s="667"/>
      <c r="L33" s="667"/>
      <c r="M33" s="667"/>
      <c r="N33" s="667"/>
      <c r="O33" s="667"/>
      <c r="P33" s="667"/>
      <c r="Q33" s="667"/>
      <c r="R33" s="667"/>
      <c r="S33" s="667"/>
      <c r="T33" s="667"/>
      <c r="U33" s="667"/>
      <c r="V33" s="667"/>
      <c r="W33" s="667"/>
      <c r="X33" s="667"/>
      <c r="Y33" s="667"/>
      <c r="Z33" s="667"/>
      <c r="AA33" s="667"/>
      <c r="AB33" s="667"/>
      <c r="AC33" s="667"/>
      <c r="AD33" s="667"/>
      <c r="AE33" s="667"/>
      <c r="AF33" s="667"/>
      <c r="AG33" s="667"/>
      <c r="AH33" s="667"/>
      <c r="AI33" s="667"/>
      <c r="AJ33" s="667"/>
      <c r="AK33" s="668"/>
      <c r="AL33">
        <v>2</v>
      </c>
      <c r="AM33" s="6" t="str">
        <f t="shared" si="9"/>
        <v/>
      </c>
      <c r="AN33" s="6" t="b">
        <f t="shared" si="10"/>
        <v>0</v>
      </c>
      <c r="AO33" s="6" t="s">
        <v>79</v>
      </c>
      <c r="AP33" s="6" t="b">
        <f t="shared" si="11"/>
        <v>0</v>
      </c>
      <c r="AQ33" s="45" t="b">
        <f t="shared" si="0"/>
        <v>0</v>
      </c>
      <c r="AR33" s="45" t="b">
        <f t="shared" si="1"/>
        <v>0</v>
      </c>
      <c r="AT33" s="11" t="str">
        <f t="shared" si="5"/>
        <v/>
      </c>
      <c r="AU33" s="6"/>
      <c r="AV33" s="8"/>
      <c r="AW33" s="39"/>
      <c r="BB33" s="63" t="b">
        <v>0</v>
      </c>
    </row>
    <row r="34" spans="2:54">
      <c r="B34" s="666" t="s">
        <v>122</v>
      </c>
      <c r="C34" s="652"/>
      <c r="D34" s="652"/>
      <c r="E34" s="652"/>
      <c r="F34" s="652"/>
      <c r="G34" s="652"/>
      <c r="H34" s="652"/>
      <c r="I34" s="652"/>
      <c r="J34" s="652"/>
      <c r="K34" s="652"/>
      <c r="L34" s="652"/>
      <c r="M34" s="652"/>
      <c r="N34" s="652"/>
      <c r="O34" s="652"/>
      <c r="P34" s="652"/>
      <c r="Q34" s="652"/>
      <c r="R34" s="652"/>
      <c r="S34" s="652"/>
      <c r="T34" s="652"/>
      <c r="U34" s="652"/>
      <c r="V34" s="652"/>
      <c r="W34" s="652"/>
      <c r="X34" s="652"/>
      <c r="Y34" s="652"/>
      <c r="Z34" s="652"/>
      <c r="AA34" s="652"/>
      <c r="AB34" s="652"/>
      <c r="AC34" s="652"/>
      <c r="AD34" s="652"/>
      <c r="AE34" s="652"/>
      <c r="AF34" s="652"/>
      <c r="AG34" s="652"/>
      <c r="AH34" s="652"/>
      <c r="AI34" s="652"/>
      <c r="AJ34" s="652"/>
      <c r="AK34" s="361">
        <f>COUNTIF(BB35:BB41,TRUE)</f>
        <v>0</v>
      </c>
      <c r="AL34" s="5">
        <v>1</v>
      </c>
      <c r="AM34" t="str">
        <f>B34</f>
        <v>CNS 9324  衛生棉 CNS 9324 Feminine sanitary napkins：(樣品請提供完整包裝約70片)</v>
      </c>
      <c r="AN34" t="b">
        <f>OR(BB35:BB41)</f>
        <v>0</v>
      </c>
      <c r="AO34" s="6" t="s">
        <v>35</v>
      </c>
      <c r="AP34" t="b">
        <f>TRUE</f>
        <v>1</v>
      </c>
      <c r="AQ34" s="45" t="b">
        <f t="shared" si="0"/>
        <v>0</v>
      </c>
      <c r="AR34" s="45" t="b">
        <f t="shared" si="1"/>
        <v>0</v>
      </c>
      <c r="AT34" s="11" t="str">
        <f t="shared" si="5"/>
        <v/>
      </c>
      <c r="AU34" s="8"/>
      <c r="AV34" s="8"/>
      <c r="AW34" s="39"/>
    </row>
    <row r="35" spans="2:54">
      <c r="B35" s="363" t="b">
        <f>$BB$35</f>
        <v>0</v>
      </c>
      <c r="C35" s="667" t="s">
        <v>251</v>
      </c>
      <c r="D35" s="667"/>
      <c r="E35" s="667"/>
      <c r="F35" s="667"/>
      <c r="G35" s="667"/>
      <c r="H35" s="667"/>
      <c r="I35" s="667"/>
      <c r="J35" s="667"/>
      <c r="K35" s="667"/>
      <c r="L35" s="667"/>
      <c r="M35" s="667"/>
      <c r="N35" s="667"/>
      <c r="O35" s="667"/>
      <c r="P35" s="667"/>
      <c r="Q35" s="667"/>
      <c r="R35" s="667"/>
      <c r="S35" s="667"/>
      <c r="T35" s="667"/>
      <c r="U35" s="667"/>
      <c r="V35" s="667"/>
      <c r="W35" s="667"/>
      <c r="X35" s="667"/>
      <c r="Y35" s="667"/>
      <c r="Z35" s="667"/>
      <c r="AA35" s="667"/>
      <c r="AB35" s="667"/>
      <c r="AC35" s="667"/>
      <c r="AD35" s="667"/>
      <c r="AE35" s="667"/>
      <c r="AF35" s="667"/>
      <c r="AG35" s="667"/>
      <c r="AH35" s="667"/>
      <c r="AI35" s="667"/>
      <c r="AJ35" s="667"/>
      <c r="AK35" s="668"/>
      <c r="AL35">
        <v>2</v>
      </c>
      <c r="AM35" s="6" t="str">
        <f t="shared" ref="AM35:AM41" si="12">IF(BB35,C35,"")</f>
        <v/>
      </c>
      <c r="AN35" s="6" t="b">
        <f t="shared" ref="AN35:AN41" si="13">BB35</f>
        <v>0</v>
      </c>
      <c r="AO35" s="6" t="s">
        <v>36</v>
      </c>
      <c r="AP35" s="6" t="b">
        <f t="shared" ref="AP35:AP41" si="14">BB35</f>
        <v>0</v>
      </c>
      <c r="AQ35" s="45" t="b">
        <f t="shared" si="0"/>
        <v>0</v>
      </c>
      <c r="AR35" s="45" t="b">
        <f t="shared" si="1"/>
        <v>0</v>
      </c>
      <c r="AT35" s="11" t="str">
        <f t="shared" si="5"/>
        <v/>
      </c>
      <c r="AU35" s="6"/>
      <c r="AV35" s="8"/>
      <c r="AW35" s="39"/>
      <c r="BB35" s="63" t="b">
        <v>0</v>
      </c>
    </row>
    <row r="36" spans="2:54">
      <c r="B36" s="363">
        <f>$BB$36</f>
        <v>0</v>
      </c>
      <c r="C36" s="667" t="s">
        <v>257</v>
      </c>
      <c r="D36" s="667"/>
      <c r="E36" s="667"/>
      <c r="F36" s="667"/>
      <c r="G36" s="667"/>
      <c r="H36" s="667"/>
      <c r="I36" s="667"/>
      <c r="J36" s="667"/>
      <c r="K36" s="667"/>
      <c r="L36" s="667"/>
      <c r="M36" s="667"/>
      <c r="N36" s="667"/>
      <c r="O36" s="667"/>
      <c r="P36" s="667"/>
      <c r="Q36" s="667"/>
      <c r="R36" s="667"/>
      <c r="S36" s="667"/>
      <c r="T36" s="667"/>
      <c r="U36" s="667"/>
      <c r="V36" s="667"/>
      <c r="W36" s="667"/>
      <c r="X36" s="667"/>
      <c r="Y36" s="667"/>
      <c r="Z36" s="667"/>
      <c r="AA36" s="667"/>
      <c r="AB36" s="667"/>
      <c r="AC36" s="667"/>
      <c r="AD36" s="667"/>
      <c r="AE36" s="667"/>
      <c r="AF36" s="667"/>
      <c r="AG36" s="667"/>
      <c r="AH36" s="667"/>
      <c r="AI36" s="667"/>
      <c r="AJ36" s="667"/>
      <c r="AK36" s="668"/>
      <c r="AL36">
        <v>2</v>
      </c>
      <c r="AM36" s="6" t="str">
        <f t="shared" si="12"/>
        <v/>
      </c>
      <c r="AN36" s="6">
        <f t="shared" si="13"/>
        <v>0</v>
      </c>
      <c r="AO36" s="6" t="s">
        <v>37</v>
      </c>
      <c r="AP36" s="6">
        <f t="shared" si="14"/>
        <v>0</v>
      </c>
      <c r="AQ36" s="45" t="b">
        <f t="shared" si="0"/>
        <v>0</v>
      </c>
      <c r="AR36" s="45" t="b">
        <f t="shared" si="1"/>
        <v>0</v>
      </c>
      <c r="AT36" s="11" t="str">
        <f t="shared" si="5"/>
        <v/>
      </c>
      <c r="AU36" s="6"/>
      <c r="AV36" s="8"/>
      <c r="AW36" s="39"/>
    </row>
    <row r="37" spans="2:54">
      <c r="B37" s="363" t="b">
        <f>$BB$37</f>
        <v>0</v>
      </c>
      <c r="C37" s="667" t="s">
        <v>258</v>
      </c>
      <c r="D37" s="667"/>
      <c r="E37" s="667"/>
      <c r="F37" s="667"/>
      <c r="G37" s="667"/>
      <c r="H37" s="667"/>
      <c r="I37" s="667"/>
      <c r="J37" s="667"/>
      <c r="K37" s="667"/>
      <c r="L37" s="667"/>
      <c r="M37" s="667"/>
      <c r="N37" s="667"/>
      <c r="O37" s="667"/>
      <c r="P37" s="667"/>
      <c r="Q37" s="667"/>
      <c r="R37" s="667"/>
      <c r="S37" s="667"/>
      <c r="T37" s="667"/>
      <c r="U37" s="667"/>
      <c r="V37" s="667"/>
      <c r="W37" s="667"/>
      <c r="X37" s="667"/>
      <c r="Y37" s="667"/>
      <c r="Z37" s="667"/>
      <c r="AA37" s="667"/>
      <c r="AB37" s="667"/>
      <c r="AC37" s="667"/>
      <c r="AD37" s="667"/>
      <c r="AE37" s="667"/>
      <c r="AF37" s="667"/>
      <c r="AG37" s="667"/>
      <c r="AH37" s="667"/>
      <c r="AI37" s="667"/>
      <c r="AJ37" s="667"/>
      <c r="AK37" s="668"/>
      <c r="AL37">
        <v>2</v>
      </c>
      <c r="AM37" s="6" t="str">
        <f t="shared" si="12"/>
        <v/>
      </c>
      <c r="AN37" s="6" t="b">
        <f t="shared" si="13"/>
        <v>0</v>
      </c>
      <c r="AO37" s="6" t="s">
        <v>38</v>
      </c>
      <c r="AP37" s="6" t="b">
        <f t="shared" si="14"/>
        <v>0</v>
      </c>
      <c r="AQ37" s="45" t="b">
        <f t="shared" si="0"/>
        <v>0</v>
      </c>
      <c r="AR37" s="45" t="b">
        <f t="shared" si="1"/>
        <v>0</v>
      </c>
      <c r="AT37" s="11" t="str">
        <f t="shared" si="5"/>
        <v/>
      </c>
      <c r="AU37" s="6"/>
      <c r="AV37" s="8"/>
      <c r="AW37" s="39"/>
      <c r="BB37" s="63" t="b">
        <v>0</v>
      </c>
    </row>
    <row r="38" spans="2:54">
      <c r="B38" s="363">
        <f>$BB$38</f>
        <v>0</v>
      </c>
      <c r="C38" s="667" t="s">
        <v>259</v>
      </c>
      <c r="D38" s="667"/>
      <c r="E38" s="667"/>
      <c r="F38" s="667"/>
      <c r="G38" s="667"/>
      <c r="H38" s="667"/>
      <c r="I38" s="667"/>
      <c r="J38" s="667"/>
      <c r="K38" s="667"/>
      <c r="L38" s="667"/>
      <c r="M38" s="667"/>
      <c r="N38" s="667"/>
      <c r="O38" s="667"/>
      <c r="P38" s="667"/>
      <c r="Q38" s="667"/>
      <c r="R38" s="667"/>
      <c r="S38" s="667"/>
      <c r="T38" s="667"/>
      <c r="U38" s="667"/>
      <c r="V38" s="667"/>
      <c r="W38" s="667"/>
      <c r="X38" s="667"/>
      <c r="Y38" s="667"/>
      <c r="Z38" s="667"/>
      <c r="AA38" s="667"/>
      <c r="AB38" s="667"/>
      <c r="AC38" s="667"/>
      <c r="AD38" s="667"/>
      <c r="AE38" s="667"/>
      <c r="AF38" s="667"/>
      <c r="AG38" s="667"/>
      <c r="AH38" s="667"/>
      <c r="AI38" s="667"/>
      <c r="AJ38" s="667"/>
      <c r="AK38" s="668"/>
      <c r="AL38">
        <v>2</v>
      </c>
      <c r="AM38" s="6" t="str">
        <f t="shared" si="12"/>
        <v/>
      </c>
      <c r="AN38" s="6">
        <f t="shared" si="13"/>
        <v>0</v>
      </c>
      <c r="AO38" s="6" t="s">
        <v>39</v>
      </c>
      <c r="AP38" s="6">
        <f t="shared" si="14"/>
        <v>0</v>
      </c>
      <c r="AQ38" s="45" t="b">
        <f t="shared" si="0"/>
        <v>0</v>
      </c>
      <c r="AR38" s="45" t="b">
        <f t="shared" si="1"/>
        <v>0</v>
      </c>
      <c r="AT38" s="11" t="str">
        <f t="shared" si="5"/>
        <v/>
      </c>
      <c r="AU38" s="6"/>
      <c r="AV38" s="8"/>
      <c r="AW38" s="39"/>
    </row>
    <row r="39" spans="2:54">
      <c r="B39" s="363" t="b">
        <f>$BB$39</f>
        <v>0</v>
      </c>
      <c r="C39" s="667" t="s">
        <v>260</v>
      </c>
      <c r="D39" s="667"/>
      <c r="E39" s="667"/>
      <c r="F39" s="667"/>
      <c r="G39" s="667"/>
      <c r="H39" s="667"/>
      <c r="I39" s="667"/>
      <c r="J39" s="667"/>
      <c r="K39" s="667"/>
      <c r="L39" s="667"/>
      <c r="M39" s="667"/>
      <c r="N39" s="667"/>
      <c r="O39" s="667"/>
      <c r="P39" s="667"/>
      <c r="Q39" s="667"/>
      <c r="R39" s="667"/>
      <c r="S39" s="667"/>
      <c r="T39" s="667"/>
      <c r="U39" s="667"/>
      <c r="V39" s="667"/>
      <c r="W39" s="667"/>
      <c r="X39" s="667"/>
      <c r="Y39" s="667"/>
      <c r="Z39" s="667"/>
      <c r="AA39" s="667"/>
      <c r="AB39" s="667"/>
      <c r="AC39" s="667"/>
      <c r="AD39" s="667"/>
      <c r="AE39" s="667"/>
      <c r="AF39" s="667"/>
      <c r="AG39" s="667"/>
      <c r="AH39" s="667"/>
      <c r="AI39" s="667"/>
      <c r="AJ39" s="667"/>
      <c r="AK39" s="668"/>
      <c r="AL39">
        <v>2</v>
      </c>
      <c r="AM39" s="6" t="str">
        <f t="shared" si="12"/>
        <v/>
      </c>
      <c r="AN39" s="6" t="b">
        <f t="shared" si="13"/>
        <v>0</v>
      </c>
      <c r="AO39" s="6" t="s">
        <v>40</v>
      </c>
      <c r="AP39" s="6" t="b">
        <f t="shared" si="14"/>
        <v>0</v>
      </c>
      <c r="AQ39" s="45" t="b">
        <f t="shared" si="0"/>
        <v>0</v>
      </c>
      <c r="AR39" s="45" t="b">
        <f t="shared" si="1"/>
        <v>0</v>
      </c>
      <c r="AT39" s="11" t="str">
        <f t="shared" si="5"/>
        <v/>
      </c>
      <c r="AU39" s="6"/>
      <c r="AV39" s="8"/>
      <c r="AW39" s="39"/>
      <c r="BB39" s="63" t="b">
        <v>0</v>
      </c>
    </row>
    <row r="40" spans="2:54">
      <c r="B40" s="363" t="b">
        <f>$BB$40</f>
        <v>0</v>
      </c>
      <c r="C40" s="667" t="s">
        <v>252</v>
      </c>
      <c r="D40" s="667"/>
      <c r="E40" s="667"/>
      <c r="F40" s="667"/>
      <c r="G40" s="667"/>
      <c r="H40" s="667"/>
      <c r="I40" s="667"/>
      <c r="J40" s="667"/>
      <c r="K40" s="667"/>
      <c r="L40" s="667"/>
      <c r="M40" s="667"/>
      <c r="N40" s="667"/>
      <c r="O40" s="667"/>
      <c r="P40" s="667"/>
      <c r="Q40" s="667"/>
      <c r="R40" s="667"/>
      <c r="S40" s="667"/>
      <c r="T40" s="667"/>
      <c r="U40" s="667"/>
      <c r="V40" s="667"/>
      <c r="W40" s="667"/>
      <c r="X40" s="667"/>
      <c r="Y40" s="667"/>
      <c r="Z40" s="667"/>
      <c r="AA40" s="667"/>
      <c r="AB40" s="667"/>
      <c r="AC40" s="667"/>
      <c r="AD40" s="667"/>
      <c r="AE40" s="667"/>
      <c r="AF40" s="667"/>
      <c r="AG40" s="667"/>
      <c r="AH40" s="667"/>
      <c r="AI40" s="667"/>
      <c r="AJ40" s="667"/>
      <c r="AK40" s="668"/>
      <c r="AL40">
        <v>2</v>
      </c>
      <c r="AM40" s="6" t="str">
        <f t="shared" si="12"/>
        <v/>
      </c>
      <c r="AN40" s="6" t="b">
        <f t="shared" si="13"/>
        <v>0</v>
      </c>
      <c r="AO40" s="6" t="s">
        <v>41</v>
      </c>
      <c r="AP40" s="6" t="b">
        <f t="shared" si="14"/>
        <v>0</v>
      </c>
      <c r="AQ40" s="45" t="b">
        <f t="shared" si="0"/>
        <v>0</v>
      </c>
      <c r="AR40" s="45" t="b">
        <f t="shared" si="1"/>
        <v>0</v>
      </c>
      <c r="AT40" s="11" t="str">
        <f t="shared" si="5"/>
        <v/>
      </c>
      <c r="AU40" s="6"/>
      <c r="AV40" s="8"/>
      <c r="AW40" s="39"/>
      <c r="BB40" s="63" t="b">
        <v>0</v>
      </c>
    </row>
    <row r="41" spans="2:54">
      <c r="B41" s="363" t="b">
        <f>$BB$41</f>
        <v>0</v>
      </c>
      <c r="C41" s="667" t="s">
        <v>261</v>
      </c>
      <c r="D41" s="667"/>
      <c r="E41" s="667"/>
      <c r="F41" s="667"/>
      <c r="G41" s="667"/>
      <c r="H41" s="667"/>
      <c r="I41" s="667"/>
      <c r="J41" s="667"/>
      <c r="K41" s="667"/>
      <c r="L41" s="667"/>
      <c r="M41" s="667"/>
      <c r="N41" s="667"/>
      <c r="O41" s="667"/>
      <c r="P41" s="667"/>
      <c r="Q41" s="667"/>
      <c r="R41" s="667"/>
      <c r="S41" s="667"/>
      <c r="T41" s="667"/>
      <c r="U41" s="667"/>
      <c r="V41" s="667"/>
      <c r="W41" s="667"/>
      <c r="X41" s="667"/>
      <c r="Y41" s="667"/>
      <c r="Z41" s="667"/>
      <c r="AA41" s="667"/>
      <c r="AB41" s="667"/>
      <c r="AC41" s="667"/>
      <c r="AD41" s="667"/>
      <c r="AE41" s="667"/>
      <c r="AF41" s="667"/>
      <c r="AG41" s="667"/>
      <c r="AH41" s="667"/>
      <c r="AI41" s="667"/>
      <c r="AJ41" s="667"/>
      <c r="AK41" s="668"/>
      <c r="AL41">
        <v>2</v>
      </c>
      <c r="AM41" s="6" t="str">
        <f t="shared" si="12"/>
        <v/>
      </c>
      <c r="AN41" s="6" t="b">
        <f t="shared" si="13"/>
        <v>0</v>
      </c>
      <c r="AO41" s="6" t="s">
        <v>42</v>
      </c>
      <c r="AP41" s="6" t="b">
        <f t="shared" si="14"/>
        <v>0</v>
      </c>
      <c r="AQ41" s="45" t="b">
        <f t="shared" si="0"/>
        <v>0</v>
      </c>
      <c r="AR41" s="45" t="b">
        <f t="shared" si="1"/>
        <v>0</v>
      </c>
      <c r="AT41" s="11" t="str">
        <f t="shared" si="5"/>
        <v/>
      </c>
      <c r="AU41" s="6"/>
      <c r="AV41" s="8"/>
      <c r="AW41" s="39"/>
      <c r="BB41" s="63" t="b">
        <v>0</v>
      </c>
    </row>
    <row r="42" spans="2:54">
      <c r="B42" s="666" t="s">
        <v>123</v>
      </c>
      <c r="C42" s="652"/>
      <c r="D42" s="652"/>
      <c r="E42" s="652"/>
      <c r="F42" s="652"/>
      <c r="G42" s="652"/>
      <c r="H42" s="652"/>
      <c r="I42" s="652"/>
      <c r="J42" s="652"/>
      <c r="K42" s="652"/>
      <c r="L42" s="652"/>
      <c r="M42" s="652"/>
      <c r="N42" s="652"/>
      <c r="O42" s="652"/>
      <c r="P42" s="652"/>
      <c r="Q42" s="652"/>
      <c r="R42" s="652"/>
      <c r="S42" s="652"/>
      <c r="T42" s="652"/>
      <c r="U42" s="652"/>
      <c r="V42" s="652"/>
      <c r="W42" s="652"/>
      <c r="X42" s="652"/>
      <c r="Y42" s="652"/>
      <c r="Z42" s="652"/>
      <c r="AA42" s="652"/>
      <c r="AB42" s="652"/>
      <c r="AC42" s="652"/>
      <c r="AD42" s="652"/>
      <c r="AE42" s="652"/>
      <c r="AF42" s="652"/>
      <c r="AG42" s="652"/>
      <c r="AH42" s="652"/>
      <c r="AI42" s="652"/>
      <c r="AJ42" s="652"/>
      <c r="AK42" s="361">
        <f>COUNTIF(BB43:BB50,TRUE)</f>
        <v>0</v>
      </c>
      <c r="AL42" s="5">
        <v>1</v>
      </c>
      <c r="AM42" t="str">
        <f>B42</f>
        <v xml:space="preserve">CNS 8157  濕巾 CNS 8157 Wet wipes：(樣品請提供80抽完整包裝約6包) </v>
      </c>
      <c r="AN42" t="b">
        <f>OR(BB43:BB50)</f>
        <v>0</v>
      </c>
      <c r="AO42" s="6" t="s">
        <v>43</v>
      </c>
      <c r="AP42" t="b">
        <f>TRUE</f>
        <v>1</v>
      </c>
      <c r="AQ42" s="45" t="b">
        <f t="shared" si="0"/>
        <v>0</v>
      </c>
      <c r="AR42" s="45" t="b">
        <f t="shared" si="1"/>
        <v>0</v>
      </c>
      <c r="AT42" s="11" t="str">
        <f t="shared" si="5"/>
        <v/>
      </c>
      <c r="AU42" s="8"/>
      <c r="AV42" s="8"/>
      <c r="AW42" s="39"/>
    </row>
    <row r="43" spans="2:54">
      <c r="B43" s="363" t="b">
        <f>$BB$43</f>
        <v>0</v>
      </c>
      <c r="C43" s="667" t="s">
        <v>249</v>
      </c>
      <c r="D43" s="667"/>
      <c r="E43" s="667"/>
      <c r="F43" s="667"/>
      <c r="G43" s="667"/>
      <c r="H43" s="667"/>
      <c r="I43" s="667"/>
      <c r="J43" s="667"/>
      <c r="K43" s="667"/>
      <c r="L43" s="667"/>
      <c r="M43" s="667"/>
      <c r="N43" s="667"/>
      <c r="O43" s="667"/>
      <c r="P43" s="667"/>
      <c r="Q43" s="667"/>
      <c r="R43" s="667"/>
      <c r="S43" s="667"/>
      <c r="T43" s="667"/>
      <c r="U43" s="667"/>
      <c r="V43" s="667"/>
      <c r="W43" s="667"/>
      <c r="X43" s="667"/>
      <c r="Y43" s="667"/>
      <c r="Z43" s="667"/>
      <c r="AA43" s="667"/>
      <c r="AB43" s="667"/>
      <c r="AC43" s="667"/>
      <c r="AD43" s="667"/>
      <c r="AE43" s="667"/>
      <c r="AF43" s="667"/>
      <c r="AG43" s="667"/>
      <c r="AH43" s="667"/>
      <c r="AI43" s="667"/>
      <c r="AJ43" s="667"/>
      <c r="AK43" s="668"/>
      <c r="AL43">
        <v>2</v>
      </c>
      <c r="AM43" s="6" t="str">
        <f t="shared" ref="AM43:AM50" si="15">IF(BB43,C43,"")</f>
        <v/>
      </c>
      <c r="AN43" s="6" t="b">
        <f t="shared" ref="AN43:AN50" si="16">BB43</f>
        <v>0</v>
      </c>
      <c r="AO43" s="6" t="s">
        <v>44</v>
      </c>
      <c r="AP43" s="6" t="b">
        <f t="shared" ref="AP43:AP50" si="17">BB43</f>
        <v>0</v>
      </c>
      <c r="AQ43" s="45" t="b">
        <f t="shared" si="0"/>
        <v>0</v>
      </c>
      <c r="AR43" s="45" t="b">
        <f t="shared" si="1"/>
        <v>0</v>
      </c>
      <c r="AT43" s="11" t="str">
        <f t="shared" si="5"/>
        <v/>
      </c>
      <c r="AU43" s="6"/>
      <c r="AV43" s="8"/>
      <c r="AW43" s="39"/>
      <c r="BB43" s="63" t="b">
        <v>0</v>
      </c>
    </row>
    <row r="44" spans="2:54">
      <c r="B44" s="363">
        <f>$BB$44</f>
        <v>0</v>
      </c>
      <c r="C44" s="667" t="s">
        <v>250</v>
      </c>
      <c r="D44" s="667"/>
      <c r="E44" s="667"/>
      <c r="F44" s="667"/>
      <c r="G44" s="667"/>
      <c r="H44" s="667"/>
      <c r="I44" s="667"/>
      <c r="J44" s="667"/>
      <c r="K44" s="667"/>
      <c r="L44" s="667"/>
      <c r="M44" s="667"/>
      <c r="N44" s="667"/>
      <c r="O44" s="667"/>
      <c r="P44" s="667"/>
      <c r="Q44" s="667"/>
      <c r="R44" s="667"/>
      <c r="S44" s="667"/>
      <c r="T44" s="667"/>
      <c r="U44" s="667"/>
      <c r="V44" s="667"/>
      <c r="W44" s="667"/>
      <c r="X44" s="667"/>
      <c r="Y44" s="667"/>
      <c r="Z44" s="667"/>
      <c r="AA44" s="667"/>
      <c r="AB44" s="667"/>
      <c r="AC44" s="667"/>
      <c r="AD44" s="667"/>
      <c r="AE44" s="667"/>
      <c r="AF44" s="667"/>
      <c r="AG44" s="667"/>
      <c r="AH44" s="667"/>
      <c r="AI44" s="667"/>
      <c r="AJ44" s="667"/>
      <c r="AK44" s="668"/>
      <c r="AL44">
        <v>2</v>
      </c>
      <c r="AM44" s="6" t="str">
        <f t="shared" si="15"/>
        <v/>
      </c>
      <c r="AN44" s="6">
        <f t="shared" si="16"/>
        <v>0</v>
      </c>
      <c r="AO44" s="6" t="s">
        <v>45</v>
      </c>
      <c r="AP44" s="6">
        <f t="shared" si="17"/>
        <v>0</v>
      </c>
      <c r="AQ44" s="45" t="b">
        <f t="shared" si="0"/>
        <v>0</v>
      </c>
      <c r="AR44" s="45" t="b">
        <f t="shared" si="1"/>
        <v>0</v>
      </c>
      <c r="AT44" s="11" t="str">
        <f t="shared" si="5"/>
        <v/>
      </c>
      <c r="AU44" s="6"/>
      <c r="AV44" s="8"/>
      <c r="AW44" s="39"/>
    </row>
    <row r="45" spans="2:54">
      <c r="B45" s="363">
        <f>$BB$45</f>
        <v>0</v>
      </c>
      <c r="C45" s="667" t="s">
        <v>251</v>
      </c>
      <c r="D45" s="667"/>
      <c r="E45" s="667"/>
      <c r="F45" s="667"/>
      <c r="G45" s="667"/>
      <c r="H45" s="667"/>
      <c r="I45" s="667"/>
      <c r="J45" s="667"/>
      <c r="K45" s="667"/>
      <c r="L45" s="667"/>
      <c r="M45" s="667"/>
      <c r="N45" s="667"/>
      <c r="O45" s="667"/>
      <c r="P45" s="667"/>
      <c r="Q45" s="667"/>
      <c r="R45" s="667"/>
      <c r="S45" s="667"/>
      <c r="T45" s="667"/>
      <c r="U45" s="667"/>
      <c r="V45" s="667"/>
      <c r="W45" s="667"/>
      <c r="X45" s="667"/>
      <c r="Y45" s="667"/>
      <c r="Z45" s="667"/>
      <c r="AA45" s="667"/>
      <c r="AB45" s="667"/>
      <c r="AC45" s="667"/>
      <c r="AD45" s="667"/>
      <c r="AE45" s="667"/>
      <c r="AF45" s="667"/>
      <c r="AG45" s="667"/>
      <c r="AH45" s="667"/>
      <c r="AI45" s="667"/>
      <c r="AJ45" s="667"/>
      <c r="AK45" s="668"/>
      <c r="AL45">
        <v>2</v>
      </c>
      <c r="AM45" s="6" t="str">
        <f t="shared" si="15"/>
        <v/>
      </c>
      <c r="AN45" s="6">
        <f t="shared" si="16"/>
        <v>0</v>
      </c>
      <c r="AO45" s="6" t="s">
        <v>58</v>
      </c>
      <c r="AP45" s="6">
        <f t="shared" si="17"/>
        <v>0</v>
      </c>
      <c r="AQ45" s="45" t="b">
        <f t="shared" si="0"/>
        <v>0</v>
      </c>
      <c r="AR45" s="45" t="b">
        <f t="shared" si="1"/>
        <v>0</v>
      </c>
      <c r="AT45" s="11" t="str">
        <f t="shared" si="5"/>
        <v/>
      </c>
      <c r="AU45" s="6"/>
      <c r="AV45" s="8"/>
      <c r="AW45" s="39"/>
    </row>
    <row r="46" spans="2:54">
      <c r="B46" s="363" t="b">
        <f>$BB$46</f>
        <v>0</v>
      </c>
      <c r="C46" s="667" t="s">
        <v>252</v>
      </c>
      <c r="D46" s="667"/>
      <c r="E46" s="667"/>
      <c r="F46" s="667"/>
      <c r="G46" s="667"/>
      <c r="H46" s="667"/>
      <c r="I46" s="667"/>
      <c r="J46" s="667"/>
      <c r="K46" s="667"/>
      <c r="L46" s="667"/>
      <c r="M46" s="667"/>
      <c r="N46" s="667"/>
      <c r="O46" s="667"/>
      <c r="P46" s="667"/>
      <c r="Q46" s="667"/>
      <c r="R46" s="667"/>
      <c r="S46" s="667"/>
      <c r="T46" s="667"/>
      <c r="U46" s="667"/>
      <c r="V46" s="667"/>
      <c r="W46" s="667"/>
      <c r="X46" s="667"/>
      <c r="Y46" s="667"/>
      <c r="Z46" s="667"/>
      <c r="AA46" s="667"/>
      <c r="AB46" s="667"/>
      <c r="AC46" s="667"/>
      <c r="AD46" s="667"/>
      <c r="AE46" s="667"/>
      <c r="AF46" s="667"/>
      <c r="AG46" s="667"/>
      <c r="AH46" s="667"/>
      <c r="AI46" s="667"/>
      <c r="AJ46" s="667"/>
      <c r="AK46" s="668"/>
      <c r="AL46">
        <v>2</v>
      </c>
      <c r="AM46" s="6" t="str">
        <f t="shared" si="15"/>
        <v/>
      </c>
      <c r="AN46" s="6" t="b">
        <f t="shared" si="16"/>
        <v>0</v>
      </c>
      <c r="AO46" s="6" t="s">
        <v>80</v>
      </c>
      <c r="AP46" s="6" t="b">
        <f t="shared" si="17"/>
        <v>0</v>
      </c>
      <c r="AQ46" s="45" t="b">
        <f t="shared" si="0"/>
        <v>0</v>
      </c>
      <c r="AR46" s="45" t="b">
        <f t="shared" si="1"/>
        <v>0</v>
      </c>
      <c r="AT46" s="11" t="str">
        <f t="shared" si="5"/>
        <v/>
      </c>
      <c r="AU46" s="6"/>
      <c r="AV46" s="8"/>
      <c r="AW46" s="39"/>
      <c r="BB46" s="63" t="b">
        <v>0</v>
      </c>
    </row>
    <row r="47" spans="2:54">
      <c r="B47" s="363">
        <f>$BB$47</f>
        <v>0</v>
      </c>
      <c r="C47" s="667" t="s">
        <v>253</v>
      </c>
      <c r="D47" s="667"/>
      <c r="E47" s="667"/>
      <c r="F47" s="667"/>
      <c r="G47" s="667"/>
      <c r="H47" s="667"/>
      <c r="I47" s="667"/>
      <c r="J47" s="667"/>
      <c r="K47" s="667"/>
      <c r="L47" s="667"/>
      <c r="M47" s="667"/>
      <c r="N47" s="667"/>
      <c r="O47" s="667"/>
      <c r="P47" s="667"/>
      <c r="Q47" s="667"/>
      <c r="R47" s="667"/>
      <c r="S47" s="667"/>
      <c r="T47" s="667"/>
      <c r="U47" s="667"/>
      <c r="V47" s="667"/>
      <c r="W47" s="667"/>
      <c r="X47" s="667"/>
      <c r="Y47" s="667"/>
      <c r="Z47" s="667"/>
      <c r="AA47" s="667"/>
      <c r="AB47" s="667"/>
      <c r="AC47" s="667"/>
      <c r="AD47" s="667"/>
      <c r="AE47" s="667"/>
      <c r="AF47" s="667"/>
      <c r="AG47" s="667"/>
      <c r="AH47" s="667"/>
      <c r="AI47" s="667"/>
      <c r="AJ47" s="667"/>
      <c r="AK47" s="668"/>
      <c r="AL47">
        <v>2</v>
      </c>
      <c r="AM47" s="6" t="str">
        <f t="shared" si="15"/>
        <v/>
      </c>
      <c r="AN47" s="6">
        <f t="shared" si="16"/>
        <v>0</v>
      </c>
      <c r="AO47" s="6" t="s">
        <v>81</v>
      </c>
      <c r="AP47" s="6">
        <f t="shared" si="17"/>
        <v>0</v>
      </c>
      <c r="AQ47" s="45" t="b">
        <f t="shared" si="0"/>
        <v>0</v>
      </c>
      <c r="AR47" s="45" t="b">
        <f t="shared" si="1"/>
        <v>0</v>
      </c>
      <c r="AT47" s="11" t="str">
        <f t="shared" si="5"/>
        <v/>
      </c>
      <c r="AU47" s="6"/>
      <c r="AV47" s="8"/>
      <c r="AW47" s="39"/>
    </row>
    <row r="48" spans="2:54">
      <c r="B48" s="363" t="b">
        <f>$BB$48</f>
        <v>0</v>
      </c>
      <c r="C48" s="667" t="s">
        <v>254</v>
      </c>
      <c r="D48" s="667"/>
      <c r="E48" s="667"/>
      <c r="F48" s="667"/>
      <c r="G48" s="667"/>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668"/>
      <c r="AL48">
        <v>2</v>
      </c>
      <c r="AM48" s="6" t="str">
        <f t="shared" si="15"/>
        <v/>
      </c>
      <c r="AN48" s="6" t="b">
        <f t="shared" si="16"/>
        <v>0</v>
      </c>
      <c r="AO48" s="6" t="s">
        <v>82</v>
      </c>
      <c r="AP48" s="6" t="b">
        <f t="shared" si="17"/>
        <v>0</v>
      </c>
      <c r="AQ48" s="45" t="b">
        <f t="shared" si="0"/>
        <v>0</v>
      </c>
      <c r="AR48" s="45" t="b">
        <f t="shared" si="1"/>
        <v>0</v>
      </c>
      <c r="AT48" s="11" t="str">
        <f t="shared" si="5"/>
        <v/>
      </c>
      <c r="AU48" s="6"/>
      <c r="AV48" s="8"/>
      <c r="AW48" s="39"/>
      <c r="BB48" s="63" t="b">
        <v>0</v>
      </c>
    </row>
    <row r="49" spans="2:54">
      <c r="B49" s="363" t="b">
        <f>$BB$49</f>
        <v>0</v>
      </c>
      <c r="C49" s="667" t="s">
        <v>255</v>
      </c>
      <c r="D49" s="667"/>
      <c r="E49" s="667"/>
      <c r="F49" s="667"/>
      <c r="G49" s="667"/>
      <c r="H49" s="667"/>
      <c r="I49" s="667"/>
      <c r="J49" s="667"/>
      <c r="K49" s="667"/>
      <c r="L49" s="667"/>
      <c r="M49" s="667"/>
      <c r="N49" s="667"/>
      <c r="O49" s="667"/>
      <c r="P49" s="667"/>
      <c r="Q49" s="667"/>
      <c r="R49" s="667"/>
      <c r="S49" s="667"/>
      <c r="T49" s="667"/>
      <c r="U49" s="667"/>
      <c r="V49" s="667"/>
      <c r="W49" s="667"/>
      <c r="X49" s="667"/>
      <c r="Y49" s="667"/>
      <c r="Z49" s="667"/>
      <c r="AA49" s="667"/>
      <c r="AB49" s="667"/>
      <c r="AC49" s="667"/>
      <c r="AD49" s="667"/>
      <c r="AE49" s="667"/>
      <c r="AF49" s="667"/>
      <c r="AG49" s="667"/>
      <c r="AH49" s="667"/>
      <c r="AI49" s="667"/>
      <c r="AJ49" s="667"/>
      <c r="AK49" s="668"/>
      <c r="AL49">
        <v>2</v>
      </c>
      <c r="AM49" s="6" t="str">
        <f t="shared" si="15"/>
        <v/>
      </c>
      <c r="AN49" s="6" t="b">
        <f t="shared" si="16"/>
        <v>0</v>
      </c>
      <c r="AO49" s="6" t="s">
        <v>83</v>
      </c>
      <c r="AP49" s="6" t="b">
        <f t="shared" si="17"/>
        <v>0</v>
      </c>
      <c r="AQ49" s="45" t="b">
        <f t="shared" si="0"/>
        <v>0</v>
      </c>
      <c r="AR49" s="45" t="b">
        <f t="shared" si="1"/>
        <v>0</v>
      </c>
      <c r="AT49" s="11" t="str">
        <f t="shared" si="5"/>
        <v/>
      </c>
      <c r="AU49" s="6"/>
      <c r="AV49" s="8"/>
      <c r="AW49" s="39"/>
      <c r="BB49" s="63" t="b">
        <v>0</v>
      </c>
    </row>
    <row r="50" spans="2:54">
      <c r="B50" s="363" t="b">
        <f>$BB$50</f>
        <v>0</v>
      </c>
      <c r="C50" s="667" t="s">
        <v>256</v>
      </c>
      <c r="D50" s="667"/>
      <c r="E50" s="667"/>
      <c r="F50" s="667"/>
      <c r="G50" s="667"/>
      <c r="H50" s="667"/>
      <c r="I50" s="667"/>
      <c r="J50" s="667"/>
      <c r="K50" s="667"/>
      <c r="L50" s="667"/>
      <c r="M50" s="667"/>
      <c r="N50" s="667"/>
      <c r="O50" s="667"/>
      <c r="P50" s="667"/>
      <c r="Q50" s="667"/>
      <c r="R50" s="667"/>
      <c r="S50" s="667"/>
      <c r="T50" s="667"/>
      <c r="U50" s="667"/>
      <c r="V50" s="667"/>
      <c r="W50" s="667"/>
      <c r="X50" s="667"/>
      <c r="Y50" s="667"/>
      <c r="Z50" s="667"/>
      <c r="AA50" s="667"/>
      <c r="AB50" s="667"/>
      <c r="AC50" s="667"/>
      <c r="AD50" s="667"/>
      <c r="AE50" s="667"/>
      <c r="AF50" s="667"/>
      <c r="AG50" s="667"/>
      <c r="AH50" s="667"/>
      <c r="AI50" s="667"/>
      <c r="AJ50" s="667"/>
      <c r="AK50" s="668"/>
      <c r="AL50">
        <v>2</v>
      </c>
      <c r="AM50" s="6" t="str">
        <f t="shared" si="15"/>
        <v/>
      </c>
      <c r="AN50" s="6" t="b">
        <f t="shared" si="16"/>
        <v>0</v>
      </c>
      <c r="AO50" s="6" t="s">
        <v>84</v>
      </c>
      <c r="AP50" s="6" t="b">
        <f t="shared" si="17"/>
        <v>0</v>
      </c>
      <c r="AQ50" s="45" t="b">
        <f t="shared" si="0"/>
        <v>0</v>
      </c>
      <c r="AR50" s="45" t="b">
        <f t="shared" si="1"/>
        <v>0</v>
      </c>
      <c r="AT50" s="11" t="str">
        <f t="shared" si="5"/>
        <v/>
      </c>
      <c r="AU50" s="6"/>
      <c r="AV50" s="8"/>
      <c r="AW50" s="39"/>
      <c r="BB50" s="63" t="b">
        <v>0</v>
      </c>
    </row>
    <row r="51" spans="2:54">
      <c r="B51" s="666" t="s">
        <v>124</v>
      </c>
      <c r="C51" s="652"/>
      <c r="D51" s="652"/>
      <c r="E51" s="652"/>
      <c r="F51" s="652"/>
      <c r="G51" s="652"/>
      <c r="H51" s="652"/>
      <c r="I51" s="652"/>
      <c r="J51" s="652"/>
      <c r="K51" s="652"/>
      <c r="L51" s="652"/>
      <c r="M51" s="652"/>
      <c r="N51" s="652"/>
      <c r="O51" s="652"/>
      <c r="P51" s="652"/>
      <c r="Q51" s="652"/>
      <c r="R51" s="652"/>
      <c r="S51" s="652"/>
      <c r="T51" s="652"/>
      <c r="U51" s="652"/>
      <c r="V51" s="652"/>
      <c r="W51" s="652"/>
      <c r="X51" s="652"/>
      <c r="Y51" s="652"/>
      <c r="Z51" s="652"/>
      <c r="AA51" s="652"/>
      <c r="AB51" s="652"/>
      <c r="AC51" s="652"/>
      <c r="AD51" s="652"/>
      <c r="AE51" s="652"/>
      <c r="AF51" s="652"/>
      <c r="AG51" s="652"/>
      <c r="AH51" s="652"/>
      <c r="AI51" s="652"/>
      <c r="AJ51" s="652"/>
      <c r="AK51" s="361">
        <f>COUNTIF(BB52,TRUE)</f>
        <v>0</v>
      </c>
      <c r="AL51" s="5">
        <v>1</v>
      </c>
      <c r="AM51" t="str">
        <f>B51</f>
        <v>其他 Other items:</v>
      </c>
      <c r="AN51" t="b">
        <f>OR(BB52)</f>
        <v>0</v>
      </c>
      <c r="AO51" s="6" t="s">
        <v>46</v>
      </c>
      <c r="AP51" t="b">
        <f>TRUE</f>
        <v>1</v>
      </c>
      <c r="AQ51" s="45" t="b">
        <f t="shared" si="0"/>
        <v>0</v>
      </c>
      <c r="AR51" s="45" t="b">
        <f t="shared" si="1"/>
        <v>0</v>
      </c>
      <c r="AT51" s="11" t="str">
        <f t="shared" si="5"/>
        <v/>
      </c>
      <c r="AU51" s="8"/>
      <c r="AV51" s="8"/>
      <c r="AW51" s="39"/>
    </row>
    <row r="52" spans="2:54" ht="16.5" thickBot="1">
      <c r="B52" s="364" t="b">
        <f>$BB$52</f>
        <v>0</v>
      </c>
      <c r="C52" s="669"/>
      <c r="D52" s="669"/>
      <c r="E52" s="669"/>
      <c r="F52" s="669"/>
      <c r="G52" s="669"/>
      <c r="H52" s="669"/>
      <c r="I52" s="669"/>
      <c r="J52" s="669"/>
      <c r="K52" s="669"/>
      <c r="L52" s="669"/>
      <c r="M52" s="669"/>
      <c r="N52" s="669"/>
      <c r="O52" s="669"/>
      <c r="P52" s="669"/>
      <c r="Q52" s="669"/>
      <c r="R52" s="669"/>
      <c r="S52" s="669"/>
      <c r="T52" s="669"/>
      <c r="U52" s="669"/>
      <c r="V52" s="669"/>
      <c r="W52" s="669"/>
      <c r="X52" s="669"/>
      <c r="Y52" s="669"/>
      <c r="Z52" s="669"/>
      <c r="AA52" s="669"/>
      <c r="AB52" s="669"/>
      <c r="AC52" s="669"/>
      <c r="AD52" s="669"/>
      <c r="AE52" s="669"/>
      <c r="AF52" s="669"/>
      <c r="AG52" s="669"/>
      <c r="AH52" s="669"/>
      <c r="AI52" s="669"/>
      <c r="AJ52" s="669"/>
      <c r="AK52" s="670"/>
      <c r="AL52">
        <v>2</v>
      </c>
      <c r="AM52" s="6" t="str">
        <f>IF(BB52,C52,"")</f>
        <v/>
      </c>
      <c r="AN52" s="6" t="b">
        <f>BB52</f>
        <v>0</v>
      </c>
      <c r="AO52" s="6" t="s">
        <v>47</v>
      </c>
      <c r="AP52" s="6" t="b">
        <f>AND(BB52,C52&lt;&gt;"")</f>
        <v>0</v>
      </c>
      <c r="AQ52" s="45" t="b">
        <f t="shared" si="0"/>
        <v>0</v>
      </c>
      <c r="AR52" s="45" t="b">
        <f t="shared" si="1"/>
        <v>0</v>
      </c>
      <c r="AT52" s="11" t="str">
        <f t="shared" si="5"/>
        <v/>
      </c>
      <c r="AU52" s="6"/>
      <c r="AV52" s="8"/>
      <c r="AW52" s="39"/>
      <c r="BB52" s="63" t="b">
        <v>0</v>
      </c>
    </row>
    <row r="53" spans="2:54" ht="20.25" thickTop="1">
      <c r="B53" s="665" t="s">
        <v>275</v>
      </c>
      <c r="C53" s="665"/>
      <c r="D53" s="665"/>
      <c r="E53" s="665"/>
      <c r="F53" s="665"/>
      <c r="G53" s="665"/>
      <c r="H53" s="665"/>
      <c r="I53" s="665"/>
      <c r="J53" s="665"/>
      <c r="K53" s="665"/>
      <c r="L53" s="665"/>
      <c r="M53" s="665"/>
      <c r="N53" s="665"/>
      <c r="O53" s="665"/>
      <c r="P53" s="665"/>
      <c r="Q53" s="665"/>
      <c r="R53" s="665"/>
      <c r="S53" s="665"/>
      <c r="T53" s="665"/>
      <c r="U53" s="665"/>
      <c r="V53" s="665"/>
      <c r="W53" s="665"/>
      <c r="X53" s="665"/>
      <c r="Y53" s="665"/>
      <c r="Z53" s="665"/>
      <c r="AA53" s="665"/>
      <c r="AB53" s="665"/>
      <c r="AC53" s="665"/>
      <c r="AD53" s="665"/>
      <c r="AE53" s="665"/>
      <c r="AF53" s="665"/>
      <c r="AG53" s="665"/>
      <c r="AH53" s="665"/>
      <c r="AI53" s="665"/>
      <c r="AJ53" s="665"/>
      <c r="AK53" s="665"/>
      <c r="AW53" s="39"/>
    </row>
    <row r="54" spans="2:54">
      <c r="AW54" s="39"/>
    </row>
    <row r="55" spans="2:54">
      <c r="AW55" s="39"/>
    </row>
    <row r="56" spans="2:54">
      <c r="AW56" s="39"/>
    </row>
    <row r="57" spans="2:54">
      <c r="AW57" s="39"/>
    </row>
    <row r="58" spans="2:54">
      <c r="AW58" s="39"/>
    </row>
    <row r="59" spans="2:54">
      <c r="AW59" s="39"/>
    </row>
    <row r="60" spans="2:54">
      <c r="AW60" s="39"/>
    </row>
    <row r="61" spans="2:54">
      <c r="AW61" s="39"/>
    </row>
    <row r="62" spans="2:54">
      <c r="AW62" s="39"/>
    </row>
    <row r="63" spans="2:54">
      <c r="AW63" s="39"/>
    </row>
    <row r="64" spans="2:54">
      <c r="AW64" s="39"/>
    </row>
    <row r="65" spans="49:49">
      <c r="AW65" s="39"/>
    </row>
    <row r="66" spans="49:49">
      <c r="AW66" s="39"/>
    </row>
    <row r="67" spans="49:49">
      <c r="AW67" s="39"/>
    </row>
    <row r="68" spans="49:49">
      <c r="AW68" s="39"/>
    </row>
    <row r="69" spans="49:49">
      <c r="AW69" s="39"/>
    </row>
    <row r="70" spans="49:49">
      <c r="AW70" s="39"/>
    </row>
    <row r="71" spans="49:49">
      <c r="AW71" s="39"/>
    </row>
    <row r="72" spans="49:49">
      <c r="AW72" s="39"/>
    </row>
    <row r="73" spans="49:49">
      <c r="AW73" s="39"/>
    </row>
    <row r="74" spans="49:49">
      <c r="AW74" s="39"/>
    </row>
    <row r="75" spans="49:49">
      <c r="AW75" s="39"/>
    </row>
    <row r="76" spans="49:49">
      <c r="AW76" s="39"/>
    </row>
    <row r="77" spans="49:49">
      <c r="AW77" s="39"/>
    </row>
    <row r="78" spans="49:49">
      <c r="AW78" s="39"/>
    </row>
    <row r="79" spans="49:49">
      <c r="AW79" s="39"/>
    </row>
    <row r="80" spans="49:49">
      <c r="AW80" s="39"/>
    </row>
    <row r="81" spans="49:49">
      <c r="AW81" s="39"/>
    </row>
    <row r="82" spans="49:49">
      <c r="AW82" s="39"/>
    </row>
    <row r="83" spans="49:49">
      <c r="AW83" s="39"/>
    </row>
  </sheetData>
  <sheetProtection formatCells="0" formatRows="0" selectLockedCells="1"/>
  <mergeCells count="64">
    <mergeCell ref="C50:AK50"/>
    <mergeCell ref="B51:AJ51"/>
    <mergeCell ref="C52:AK52"/>
    <mergeCell ref="B53:AK53"/>
    <mergeCell ref="C44:AK44"/>
    <mergeCell ref="C45:AK45"/>
    <mergeCell ref="C46:AK46"/>
    <mergeCell ref="C47:AK47"/>
    <mergeCell ref="C48:AK48"/>
    <mergeCell ref="C49:AK49"/>
    <mergeCell ref="C43:AK43"/>
    <mergeCell ref="C32:AK32"/>
    <mergeCell ref="C33:AK33"/>
    <mergeCell ref="B34:AJ34"/>
    <mergeCell ref="C35:AK35"/>
    <mergeCell ref="C36:AK36"/>
    <mergeCell ref="C37:AK37"/>
    <mergeCell ref="C38:AK38"/>
    <mergeCell ref="C39:AK39"/>
    <mergeCell ref="C40:AK40"/>
    <mergeCell ref="C41:AK41"/>
    <mergeCell ref="B42:AJ42"/>
    <mergeCell ref="C31:AK31"/>
    <mergeCell ref="C20:AK20"/>
    <mergeCell ref="C21:AK21"/>
    <mergeCell ref="C22:AK22"/>
    <mergeCell ref="C23:AK23"/>
    <mergeCell ref="B24:AJ24"/>
    <mergeCell ref="C25:AK25"/>
    <mergeCell ref="C26:AK26"/>
    <mergeCell ref="C27:AK27"/>
    <mergeCell ref="C28:AK28"/>
    <mergeCell ref="C29:AK29"/>
    <mergeCell ref="C30:AK30"/>
    <mergeCell ref="C19:AK19"/>
    <mergeCell ref="C9:AK9"/>
    <mergeCell ref="C10:AK10"/>
    <mergeCell ref="C11:AK11"/>
    <mergeCell ref="B12:AJ12"/>
    <mergeCell ref="B13:N13"/>
    <mergeCell ref="P13:X13"/>
    <mergeCell ref="Z13:AI13"/>
    <mergeCell ref="C14:AK14"/>
    <mergeCell ref="C15:AK15"/>
    <mergeCell ref="C16:AK16"/>
    <mergeCell ref="C17:AK17"/>
    <mergeCell ref="C18:AK18"/>
    <mergeCell ref="C8:AK8"/>
    <mergeCell ref="C4:AK4"/>
    <mergeCell ref="BC4:CK4"/>
    <mergeCell ref="BB5:CK5"/>
    <mergeCell ref="BB6:BE6"/>
    <mergeCell ref="BF6:BG6"/>
    <mergeCell ref="BB7:BG7"/>
    <mergeCell ref="BH7:BK7"/>
    <mergeCell ref="C5:AK5"/>
    <mergeCell ref="C6:AK6"/>
    <mergeCell ref="C7:AK7"/>
    <mergeCell ref="B1:AK1"/>
    <mergeCell ref="BB1:CK1"/>
    <mergeCell ref="B2:AK2"/>
    <mergeCell ref="BB2:CK2"/>
    <mergeCell ref="B3:AJ3"/>
    <mergeCell ref="BB3:CJ3"/>
  </mergeCells>
  <phoneticPr fontId="1" type="noConversion"/>
  <conditionalFormatting sqref="B3">
    <cfRule type="expression" dxfId="976" priority="77">
      <formula>$AK3</formula>
    </cfRule>
  </conditionalFormatting>
  <conditionalFormatting sqref="B12">
    <cfRule type="expression" dxfId="975" priority="75">
      <formula>$AK12</formula>
    </cfRule>
  </conditionalFormatting>
  <conditionalFormatting sqref="B13">
    <cfRule type="expression" dxfId="974" priority="18">
      <formula>OR($AL13=3)</formula>
    </cfRule>
    <cfRule type="expression" dxfId="973" priority="17">
      <formula>OR($AL13=2,$AL13=3,$AL13=1)</formula>
    </cfRule>
  </conditionalFormatting>
  <conditionalFormatting sqref="B24">
    <cfRule type="expression" dxfId="972" priority="73">
      <formula>$AK24</formula>
    </cfRule>
  </conditionalFormatting>
  <conditionalFormatting sqref="B34">
    <cfRule type="expression" dxfId="971" priority="71">
      <formula>$AK34</formula>
    </cfRule>
  </conditionalFormatting>
  <conditionalFormatting sqref="B42">
    <cfRule type="expression" dxfId="970" priority="69">
      <formula>$AK42</formula>
    </cfRule>
  </conditionalFormatting>
  <conditionalFormatting sqref="B51">
    <cfRule type="expression" dxfId="969" priority="67">
      <formula>$AK51</formula>
    </cfRule>
  </conditionalFormatting>
  <conditionalFormatting sqref="B53">
    <cfRule type="expression" dxfId="968" priority="25">
      <formula>OR($AL53=3)</formula>
    </cfRule>
    <cfRule type="expression" dxfId="967" priority="24">
      <formula>OR($AL53=2,$AL53=3,$AL53=1)</formula>
    </cfRule>
  </conditionalFormatting>
  <conditionalFormatting sqref="B13:N13">
    <cfRule type="expression" dxfId="966" priority="19">
      <formula>IF(AND($AK$4&gt;0,OR($BO$5,$BU$5,$CA$5)&lt;&gt;TRUE),TRUE,FALSE)</formula>
    </cfRule>
    <cfRule type="expression" dxfId="965" priority="20">
      <formula>OR($AL13=2,$AL13=3,$AL13=1)</formula>
    </cfRule>
    <cfRule type="expression" dxfId="964" priority="21">
      <formula>OR($AL13=3)</formula>
    </cfRule>
  </conditionalFormatting>
  <conditionalFormatting sqref="B13:AK13">
    <cfRule type="expression" dxfId="963" priority="16">
      <formula>IF(AND($AK$12&gt;0,OR($BO$13,$BY$13)&lt;&gt;TRUE),TRUE,FALSE)</formula>
    </cfRule>
  </conditionalFormatting>
  <conditionalFormatting sqref="B1:AX2 AU3:AX3 B3:AS52 AU4:AY52 B53:AY150">
    <cfRule type="expression" dxfId="962" priority="49">
      <formula>OR($AL1=3)</formula>
    </cfRule>
  </conditionalFormatting>
  <conditionalFormatting sqref="B53:AY150 B3:AS52 B1:AX2 AU3:AX3 AU4:AY52">
    <cfRule type="expression" dxfId="961" priority="48">
      <formula>OR($AL1=2,$AL1=3,$AL1=1)</formula>
    </cfRule>
  </conditionalFormatting>
  <conditionalFormatting sqref="C4:C11">
    <cfRule type="expression" dxfId="960" priority="80" stopIfTrue="1">
      <formula>BB4=TRUE</formula>
    </cfRule>
  </conditionalFormatting>
  <conditionalFormatting sqref="C14:C23">
    <cfRule type="expression" dxfId="959" priority="360" stopIfTrue="1">
      <formula>BB14=TRUE</formula>
    </cfRule>
  </conditionalFormatting>
  <conditionalFormatting sqref="C25:C33">
    <cfRule type="expression" dxfId="958" priority="710" stopIfTrue="1">
      <formula>BB25=TRUE</formula>
    </cfRule>
  </conditionalFormatting>
  <conditionalFormatting sqref="C35:C41">
    <cfRule type="expression" dxfId="957" priority="1025" stopIfTrue="1">
      <formula>BB35=TRUE</formula>
    </cfRule>
  </conditionalFormatting>
  <conditionalFormatting sqref="C43:C50">
    <cfRule type="expression" dxfId="956" priority="1270" stopIfTrue="1">
      <formula>BB43=TRUE</formula>
    </cfRule>
  </conditionalFormatting>
  <conditionalFormatting sqref="C52">
    <cfRule type="expression" dxfId="955" priority="79">
      <formula>AND(BB52, NOT(ISBLANK(C52)))</formula>
    </cfRule>
    <cfRule type="expression" dxfId="954" priority="78">
      <formula>AND(BB52, ISBLANK(C52))</formula>
    </cfRule>
  </conditionalFormatting>
  <conditionalFormatting sqref="D4:D11">
    <cfRule type="expression" dxfId="953" priority="81" stopIfTrue="1">
      <formula>CK4=TRUE</formula>
    </cfRule>
  </conditionalFormatting>
  <conditionalFormatting sqref="D14:D23">
    <cfRule type="expression" dxfId="952" priority="361" stopIfTrue="1">
      <formula>CK14=TRUE</formula>
    </cfRule>
  </conditionalFormatting>
  <conditionalFormatting sqref="D25:D33">
    <cfRule type="expression" dxfId="951" priority="711" stopIfTrue="1">
      <formula>CK25=TRUE</formula>
    </cfRule>
  </conditionalFormatting>
  <conditionalFormatting sqref="D35:D41">
    <cfRule type="expression" dxfId="950" priority="1026" stopIfTrue="1">
      <formula>CK35=TRUE</formula>
    </cfRule>
  </conditionalFormatting>
  <conditionalFormatting sqref="D43:D50">
    <cfRule type="expression" dxfId="949" priority="1271" stopIfTrue="1">
      <formula>CK43=TRUE</formula>
    </cfRule>
  </conditionalFormatting>
  <conditionalFormatting sqref="E4:E11">
    <cfRule type="expression" dxfId="948" priority="82" stopIfTrue="1">
      <formula>CK4=TRUE</formula>
    </cfRule>
  </conditionalFormatting>
  <conditionalFormatting sqref="E14:E23">
    <cfRule type="expression" dxfId="947" priority="362" stopIfTrue="1">
      <formula>CK14=TRUE</formula>
    </cfRule>
  </conditionalFormatting>
  <conditionalFormatting sqref="E25:E33">
    <cfRule type="expression" dxfId="946" priority="712" stopIfTrue="1">
      <formula>CK25=TRUE</formula>
    </cfRule>
  </conditionalFormatting>
  <conditionalFormatting sqref="E35:E41">
    <cfRule type="expression" dxfId="945" priority="1027" stopIfTrue="1">
      <formula>CK35=TRUE</formula>
    </cfRule>
  </conditionalFormatting>
  <conditionalFormatting sqref="E43:E50">
    <cfRule type="expression" dxfId="944" priority="1272" stopIfTrue="1">
      <formula>CK43=TRUE</formula>
    </cfRule>
  </conditionalFormatting>
  <conditionalFormatting sqref="F4:F11">
    <cfRule type="expression" dxfId="943" priority="83" stopIfTrue="1">
      <formula>CK4=TRUE</formula>
    </cfRule>
  </conditionalFormatting>
  <conditionalFormatting sqref="F14:F23">
    <cfRule type="expression" dxfId="942" priority="363" stopIfTrue="1">
      <formula>CK14=TRUE</formula>
    </cfRule>
  </conditionalFormatting>
  <conditionalFormatting sqref="F25:F33">
    <cfRule type="expression" dxfId="941" priority="713" stopIfTrue="1">
      <formula>CK25=TRUE</formula>
    </cfRule>
  </conditionalFormatting>
  <conditionalFormatting sqref="F35:F41">
    <cfRule type="expression" dxfId="940" priority="1028" stopIfTrue="1">
      <formula>CK35=TRUE</formula>
    </cfRule>
  </conditionalFormatting>
  <conditionalFormatting sqref="F43:F50">
    <cfRule type="expression" dxfId="939" priority="1273" stopIfTrue="1">
      <formula>CK43=TRUE</formula>
    </cfRule>
  </conditionalFormatting>
  <conditionalFormatting sqref="G4:G11">
    <cfRule type="expression" dxfId="938" priority="84" stopIfTrue="1">
      <formula>CK4=TRUE</formula>
    </cfRule>
  </conditionalFormatting>
  <conditionalFormatting sqref="G14:G23">
    <cfRule type="expression" dxfId="937" priority="364" stopIfTrue="1">
      <formula>CK14=TRUE</formula>
    </cfRule>
  </conditionalFormatting>
  <conditionalFormatting sqref="G25:G33">
    <cfRule type="expression" dxfId="936" priority="714" stopIfTrue="1">
      <formula>CK25=TRUE</formula>
    </cfRule>
  </conditionalFormatting>
  <conditionalFormatting sqref="G35:G41">
    <cfRule type="expression" dxfId="935" priority="1029" stopIfTrue="1">
      <formula>CK35=TRUE</formula>
    </cfRule>
  </conditionalFormatting>
  <conditionalFormatting sqref="G43:G50">
    <cfRule type="expression" dxfId="934" priority="1274" stopIfTrue="1">
      <formula>CK43=TRUE</formula>
    </cfRule>
  </conditionalFormatting>
  <conditionalFormatting sqref="H4:H11">
    <cfRule type="expression" dxfId="933" priority="85" stopIfTrue="1">
      <formula>CK4=TRUE</formula>
    </cfRule>
  </conditionalFormatting>
  <conditionalFormatting sqref="H14:H23">
    <cfRule type="expression" dxfId="932" priority="365" stopIfTrue="1">
      <formula>CK14=TRUE</formula>
    </cfRule>
  </conditionalFormatting>
  <conditionalFormatting sqref="H25:H33">
    <cfRule type="expression" dxfId="931" priority="715" stopIfTrue="1">
      <formula>CK25=TRUE</formula>
    </cfRule>
  </conditionalFormatting>
  <conditionalFormatting sqref="H35:H41">
    <cfRule type="expression" dxfId="930" priority="1030" stopIfTrue="1">
      <formula>CK35=TRUE</formula>
    </cfRule>
  </conditionalFormatting>
  <conditionalFormatting sqref="H43:H50">
    <cfRule type="expression" dxfId="929" priority="1275" stopIfTrue="1">
      <formula>CK43=TRUE</formula>
    </cfRule>
  </conditionalFormatting>
  <conditionalFormatting sqref="I4:I11">
    <cfRule type="expression" dxfId="928" priority="86" stopIfTrue="1">
      <formula>CK4=TRUE</formula>
    </cfRule>
  </conditionalFormatting>
  <conditionalFormatting sqref="I14:I23">
    <cfRule type="expression" dxfId="927" priority="366" stopIfTrue="1">
      <formula>CK14=TRUE</formula>
    </cfRule>
  </conditionalFormatting>
  <conditionalFormatting sqref="I25:I33">
    <cfRule type="expression" dxfId="926" priority="716" stopIfTrue="1">
      <formula>CK25=TRUE</formula>
    </cfRule>
  </conditionalFormatting>
  <conditionalFormatting sqref="I35:I41">
    <cfRule type="expression" dxfId="925" priority="1031" stopIfTrue="1">
      <formula>CK35=TRUE</formula>
    </cfRule>
  </conditionalFormatting>
  <conditionalFormatting sqref="I43:I50">
    <cfRule type="expression" dxfId="924" priority="1276" stopIfTrue="1">
      <formula>CK43=TRUE</formula>
    </cfRule>
  </conditionalFormatting>
  <conditionalFormatting sqref="J4:J11">
    <cfRule type="expression" dxfId="923" priority="87" stopIfTrue="1">
      <formula>CK4=TRUE</formula>
    </cfRule>
  </conditionalFormatting>
  <conditionalFormatting sqref="J14:J23">
    <cfRule type="expression" dxfId="922" priority="367" stopIfTrue="1">
      <formula>CK14=TRUE</formula>
    </cfRule>
  </conditionalFormatting>
  <conditionalFormatting sqref="J25:J33">
    <cfRule type="expression" dxfId="921" priority="717" stopIfTrue="1">
      <formula>CK25=TRUE</formula>
    </cfRule>
  </conditionalFormatting>
  <conditionalFormatting sqref="J35:J41">
    <cfRule type="expression" dxfId="920" priority="1032" stopIfTrue="1">
      <formula>CK35=TRUE</formula>
    </cfRule>
  </conditionalFormatting>
  <conditionalFormatting sqref="J43:J50">
    <cfRule type="expression" dxfId="919" priority="1277" stopIfTrue="1">
      <formula>CK43=TRUE</formula>
    </cfRule>
  </conditionalFormatting>
  <conditionalFormatting sqref="K4:K11">
    <cfRule type="expression" dxfId="918" priority="88" stopIfTrue="1">
      <formula>CK4=TRUE</formula>
    </cfRule>
  </conditionalFormatting>
  <conditionalFormatting sqref="K14:K23">
    <cfRule type="expression" dxfId="917" priority="368" stopIfTrue="1">
      <formula>CK14=TRUE</formula>
    </cfRule>
  </conditionalFormatting>
  <conditionalFormatting sqref="K25:K33">
    <cfRule type="expression" dxfId="916" priority="718" stopIfTrue="1">
      <formula>CK25=TRUE</formula>
    </cfRule>
  </conditionalFormatting>
  <conditionalFormatting sqref="K35:K41">
    <cfRule type="expression" dxfId="915" priority="1033" stopIfTrue="1">
      <formula>CK35=TRUE</formula>
    </cfRule>
  </conditionalFormatting>
  <conditionalFormatting sqref="K43:K50">
    <cfRule type="expression" dxfId="914" priority="1278" stopIfTrue="1">
      <formula>CK43=TRUE</formula>
    </cfRule>
  </conditionalFormatting>
  <conditionalFormatting sqref="L4:L11">
    <cfRule type="expression" dxfId="913" priority="89" stopIfTrue="1">
      <formula>CK4=TRUE</formula>
    </cfRule>
  </conditionalFormatting>
  <conditionalFormatting sqref="L14:L23">
    <cfRule type="expression" dxfId="912" priority="369" stopIfTrue="1">
      <formula>CK14=TRUE</formula>
    </cfRule>
  </conditionalFormatting>
  <conditionalFormatting sqref="L25:L33">
    <cfRule type="expression" dxfId="911" priority="719" stopIfTrue="1">
      <formula>CK25=TRUE</formula>
    </cfRule>
  </conditionalFormatting>
  <conditionalFormatting sqref="L35:L41">
    <cfRule type="expression" dxfId="910" priority="1034" stopIfTrue="1">
      <formula>CK35=TRUE</formula>
    </cfRule>
  </conditionalFormatting>
  <conditionalFormatting sqref="L43:L50">
    <cfRule type="expression" dxfId="909" priority="1279" stopIfTrue="1">
      <formula>CK43=TRUE</formula>
    </cfRule>
  </conditionalFormatting>
  <conditionalFormatting sqref="M4:M11">
    <cfRule type="expression" dxfId="908" priority="90" stopIfTrue="1">
      <formula>CK4=TRUE</formula>
    </cfRule>
  </conditionalFormatting>
  <conditionalFormatting sqref="M14:M23">
    <cfRule type="expression" dxfId="907" priority="370" stopIfTrue="1">
      <formula>CK14=TRUE</formula>
    </cfRule>
  </conditionalFormatting>
  <conditionalFormatting sqref="M25:M33">
    <cfRule type="expression" dxfId="906" priority="720" stopIfTrue="1">
      <formula>CK25=TRUE</formula>
    </cfRule>
  </conditionalFormatting>
  <conditionalFormatting sqref="M35:M41">
    <cfRule type="expression" dxfId="905" priority="1035" stopIfTrue="1">
      <formula>CK35=TRUE</formula>
    </cfRule>
  </conditionalFormatting>
  <conditionalFormatting sqref="M43:M50">
    <cfRule type="expression" dxfId="904" priority="1280" stopIfTrue="1">
      <formula>CK43=TRUE</formula>
    </cfRule>
  </conditionalFormatting>
  <conditionalFormatting sqref="N4:N11">
    <cfRule type="expression" dxfId="903" priority="91" stopIfTrue="1">
      <formula>CK4=TRUE</formula>
    </cfRule>
  </conditionalFormatting>
  <conditionalFormatting sqref="N14:N23">
    <cfRule type="expression" dxfId="902" priority="371" stopIfTrue="1">
      <formula>CK14=TRUE</formula>
    </cfRule>
  </conditionalFormatting>
  <conditionalFormatting sqref="N25:N33">
    <cfRule type="expression" dxfId="901" priority="721" stopIfTrue="1">
      <formula>CK25=TRUE</formula>
    </cfRule>
  </conditionalFormatting>
  <conditionalFormatting sqref="N35:N41">
    <cfRule type="expression" dxfId="900" priority="1036" stopIfTrue="1">
      <formula>CK35=TRUE</formula>
    </cfRule>
  </conditionalFormatting>
  <conditionalFormatting sqref="N43:N50">
    <cfRule type="expression" dxfId="899" priority="1281" stopIfTrue="1">
      <formula>CK43=TRUE</formula>
    </cfRule>
  </conditionalFormatting>
  <conditionalFormatting sqref="O4:O11">
    <cfRule type="expression" dxfId="898" priority="92" stopIfTrue="1">
      <formula>CK4=TRUE</formula>
    </cfRule>
  </conditionalFormatting>
  <conditionalFormatting sqref="O14:O23">
    <cfRule type="expression" dxfId="897" priority="372" stopIfTrue="1">
      <formula>CK14=TRUE</formula>
    </cfRule>
  </conditionalFormatting>
  <conditionalFormatting sqref="O25:O33">
    <cfRule type="expression" dxfId="896" priority="722" stopIfTrue="1">
      <formula>CK25=TRUE</formula>
    </cfRule>
  </conditionalFormatting>
  <conditionalFormatting sqref="O35:O41">
    <cfRule type="expression" dxfId="895" priority="1037" stopIfTrue="1">
      <formula>CK35=TRUE</formula>
    </cfRule>
  </conditionalFormatting>
  <conditionalFormatting sqref="O43:O50">
    <cfRule type="expression" dxfId="894" priority="1282" stopIfTrue="1">
      <formula>CK43=TRUE</formula>
    </cfRule>
  </conditionalFormatting>
  <conditionalFormatting sqref="P4:P11">
    <cfRule type="expression" dxfId="893" priority="93" stopIfTrue="1">
      <formula>CK4=TRUE</formula>
    </cfRule>
  </conditionalFormatting>
  <conditionalFormatting sqref="P13">
    <cfRule type="expression" dxfId="892" priority="15">
      <formula>BO13=TRUE</formula>
    </cfRule>
  </conditionalFormatting>
  <conditionalFormatting sqref="P14:P23">
    <cfRule type="expression" dxfId="891" priority="373" stopIfTrue="1">
      <formula>CK14=TRUE</formula>
    </cfRule>
  </conditionalFormatting>
  <conditionalFormatting sqref="P25:P33">
    <cfRule type="expression" dxfId="890" priority="723" stopIfTrue="1">
      <formula>CK25=TRUE</formula>
    </cfRule>
  </conditionalFormatting>
  <conditionalFormatting sqref="P35:P41">
    <cfRule type="expression" dxfId="889" priority="1038" stopIfTrue="1">
      <formula>CK35=TRUE</formula>
    </cfRule>
  </conditionalFormatting>
  <conditionalFormatting sqref="P43:P50">
    <cfRule type="expression" dxfId="888" priority="1283" stopIfTrue="1">
      <formula>CK43=TRUE</formula>
    </cfRule>
  </conditionalFormatting>
  <conditionalFormatting sqref="Q4:Q11">
    <cfRule type="expression" dxfId="887" priority="94" stopIfTrue="1">
      <formula>CK4=TRUE</formula>
    </cfRule>
  </conditionalFormatting>
  <conditionalFormatting sqref="Q14:Q23">
    <cfRule type="expression" dxfId="886" priority="374" stopIfTrue="1">
      <formula>CK14=TRUE</formula>
    </cfRule>
  </conditionalFormatting>
  <conditionalFormatting sqref="Q25:Q33">
    <cfRule type="expression" dxfId="885" priority="724" stopIfTrue="1">
      <formula>CK25=TRUE</formula>
    </cfRule>
  </conditionalFormatting>
  <conditionalFormatting sqref="Q35:Q41">
    <cfRule type="expression" dxfId="884" priority="1039" stopIfTrue="1">
      <formula>CK35=TRUE</formula>
    </cfRule>
  </conditionalFormatting>
  <conditionalFormatting sqref="Q43:Q50">
    <cfRule type="expression" dxfId="883" priority="1284" stopIfTrue="1">
      <formula>CK43=TRUE</formula>
    </cfRule>
  </conditionalFormatting>
  <conditionalFormatting sqref="R4:R11">
    <cfRule type="expression" dxfId="882" priority="95" stopIfTrue="1">
      <formula>CK4=TRUE</formula>
    </cfRule>
  </conditionalFormatting>
  <conditionalFormatting sqref="R14:R23">
    <cfRule type="expression" dxfId="881" priority="375" stopIfTrue="1">
      <formula>CK14=TRUE</formula>
    </cfRule>
  </conditionalFormatting>
  <conditionalFormatting sqref="R25:R33">
    <cfRule type="expression" dxfId="880" priority="725" stopIfTrue="1">
      <formula>CK25=TRUE</formula>
    </cfRule>
  </conditionalFormatting>
  <conditionalFormatting sqref="R35:R41">
    <cfRule type="expression" dxfId="879" priority="1040" stopIfTrue="1">
      <formula>CK35=TRUE</formula>
    </cfRule>
  </conditionalFormatting>
  <conditionalFormatting sqref="R43:R50">
    <cfRule type="expression" dxfId="878" priority="1285" stopIfTrue="1">
      <formula>CK43=TRUE</formula>
    </cfRule>
  </conditionalFormatting>
  <conditionalFormatting sqref="S4:S11">
    <cfRule type="expression" dxfId="877" priority="96" stopIfTrue="1">
      <formula>CK4=TRUE</formula>
    </cfRule>
  </conditionalFormatting>
  <conditionalFormatting sqref="S14:S23">
    <cfRule type="expression" dxfId="876" priority="376" stopIfTrue="1">
      <formula>CK14=TRUE</formula>
    </cfRule>
  </conditionalFormatting>
  <conditionalFormatting sqref="S25:S33">
    <cfRule type="expression" dxfId="875" priority="726" stopIfTrue="1">
      <formula>CK25=TRUE</formula>
    </cfRule>
  </conditionalFormatting>
  <conditionalFormatting sqref="S35:S41">
    <cfRule type="expression" dxfId="874" priority="1041" stopIfTrue="1">
      <formula>CK35=TRUE</formula>
    </cfRule>
  </conditionalFormatting>
  <conditionalFormatting sqref="S43:S50">
    <cfRule type="expression" dxfId="873" priority="1286" stopIfTrue="1">
      <formula>CK43=TRUE</formula>
    </cfRule>
  </conditionalFormatting>
  <conditionalFormatting sqref="T4:T11">
    <cfRule type="expression" dxfId="872" priority="97" stopIfTrue="1">
      <formula>CK4=TRUE</formula>
    </cfRule>
  </conditionalFormatting>
  <conditionalFormatting sqref="T14:T23">
    <cfRule type="expression" dxfId="871" priority="377" stopIfTrue="1">
      <formula>CK14=TRUE</formula>
    </cfRule>
  </conditionalFormatting>
  <conditionalFormatting sqref="T25:T33">
    <cfRule type="expression" dxfId="870" priority="727" stopIfTrue="1">
      <formula>CK25=TRUE</formula>
    </cfRule>
  </conditionalFormatting>
  <conditionalFormatting sqref="T35:T41">
    <cfRule type="expression" dxfId="869" priority="1042" stopIfTrue="1">
      <formula>CK35=TRUE</formula>
    </cfRule>
  </conditionalFormatting>
  <conditionalFormatting sqref="T43:T50">
    <cfRule type="expression" dxfId="868" priority="1287" stopIfTrue="1">
      <formula>CK43=TRUE</formula>
    </cfRule>
  </conditionalFormatting>
  <conditionalFormatting sqref="U4:U11">
    <cfRule type="expression" dxfId="867" priority="98" stopIfTrue="1">
      <formula>CK4=TRUE</formula>
    </cfRule>
  </conditionalFormatting>
  <conditionalFormatting sqref="U14:U23">
    <cfRule type="expression" dxfId="866" priority="378" stopIfTrue="1">
      <formula>CK14=TRUE</formula>
    </cfRule>
  </conditionalFormatting>
  <conditionalFormatting sqref="U25:U33">
    <cfRule type="expression" dxfId="865" priority="728" stopIfTrue="1">
      <formula>CK25=TRUE</formula>
    </cfRule>
  </conditionalFormatting>
  <conditionalFormatting sqref="U35:U41">
    <cfRule type="expression" dxfId="864" priority="1043" stopIfTrue="1">
      <formula>CK35=TRUE</formula>
    </cfRule>
  </conditionalFormatting>
  <conditionalFormatting sqref="U43:U50">
    <cfRule type="expression" dxfId="863" priority="1288" stopIfTrue="1">
      <formula>CK43=TRUE</formula>
    </cfRule>
  </conditionalFormatting>
  <conditionalFormatting sqref="V4:V11">
    <cfRule type="expression" dxfId="862" priority="99" stopIfTrue="1">
      <formula>CK4=TRUE</formula>
    </cfRule>
  </conditionalFormatting>
  <conditionalFormatting sqref="V14:V23">
    <cfRule type="expression" dxfId="861" priority="379" stopIfTrue="1">
      <formula>CK14=TRUE</formula>
    </cfRule>
  </conditionalFormatting>
  <conditionalFormatting sqref="V25:V33">
    <cfRule type="expression" dxfId="860" priority="729" stopIfTrue="1">
      <formula>CK25=TRUE</formula>
    </cfRule>
  </conditionalFormatting>
  <conditionalFormatting sqref="V35:V41">
    <cfRule type="expression" dxfId="859" priority="1044" stopIfTrue="1">
      <formula>CK35=TRUE</formula>
    </cfRule>
  </conditionalFormatting>
  <conditionalFormatting sqref="V43:V50">
    <cfRule type="expression" dxfId="858" priority="1289" stopIfTrue="1">
      <formula>CK43=TRUE</formula>
    </cfRule>
  </conditionalFormatting>
  <conditionalFormatting sqref="W4:W11">
    <cfRule type="expression" dxfId="857" priority="100" stopIfTrue="1">
      <formula>CK4=TRUE</formula>
    </cfRule>
  </conditionalFormatting>
  <conditionalFormatting sqref="W14:W23">
    <cfRule type="expression" dxfId="856" priority="380" stopIfTrue="1">
      <formula>CK14=TRUE</formula>
    </cfRule>
  </conditionalFormatting>
  <conditionalFormatting sqref="W25:W33">
    <cfRule type="expression" dxfId="855" priority="730" stopIfTrue="1">
      <formula>CK25=TRUE</formula>
    </cfRule>
  </conditionalFormatting>
  <conditionalFormatting sqref="W35:W41">
    <cfRule type="expression" dxfId="854" priority="1045" stopIfTrue="1">
      <formula>CK35=TRUE</formula>
    </cfRule>
  </conditionalFormatting>
  <conditionalFormatting sqref="W43:W50">
    <cfRule type="expression" dxfId="853" priority="1290" stopIfTrue="1">
      <formula>CK43=TRUE</formula>
    </cfRule>
  </conditionalFormatting>
  <conditionalFormatting sqref="X4:X11">
    <cfRule type="expression" dxfId="852" priority="101" stopIfTrue="1">
      <formula>CK4=TRUE</formula>
    </cfRule>
  </conditionalFormatting>
  <conditionalFormatting sqref="X14:X23">
    <cfRule type="expression" dxfId="851" priority="381" stopIfTrue="1">
      <formula>CK14=TRUE</formula>
    </cfRule>
  </conditionalFormatting>
  <conditionalFormatting sqref="X25:X33">
    <cfRule type="expression" dxfId="850" priority="731" stopIfTrue="1">
      <formula>CK25=TRUE</formula>
    </cfRule>
  </conditionalFormatting>
  <conditionalFormatting sqref="X35:X41">
    <cfRule type="expression" dxfId="849" priority="1046" stopIfTrue="1">
      <formula>CK35=TRUE</formula>
    </cfRule>
  </conditionalFormatting>
  <conditionalFormatting sqref="X43:X50">
    <cfRule type="expression" dxfId="848" priority="1291" stopIfTrue="1">
      <formula>CK43=TRUE</formula>
    </cfRule>
  </conditionalFormatting>
  <conditionalFormatting sqref="Y4:Y11">
    <cfRule type="expression" dxfId="847" priority="102" stopIfTrue="1">
      <formula>CK4=TRUE</formula>
    </cfRule>
  </conditionalFormatting>
  <conditionalFormatting sqref="Y14:Y23">
    <cfRule type="expression" dxfId="846" priority="382" stopIfTrue="1">
      <formula>CK14=TRUE</formula>
    </cfRule>
  </conditionalFormatting>
  <conditionalFormatting sqref="Y25:Y33">
    <cfRule type="expression" dxfId="845" priority="732" stopIfTrue="1">
      <formula>CK25=TRUE</formula>
    </cfRule>
  </conditionalFormatting>
  <conditionalFormatting sqref="Y35:Y41">
    <cfRule type="expression" dxfId="844" priority="1047" stopIfTrue="1">
      <formula>CK35=TRUE</formula>
    </cfRule>
  </conditionalFormatting>
  <conditionalFormatting sqref="Y43:Y50">
    <cfRule type="expression" dxfId="843" priority="1292" stopIfTrue="1">
      <formula>CK43=TRUE</formula>
    </cfRule>
  </conditionalFormatting>
  <conditionalFormatting sqref="Z4:Z11">
    <cfRule type="expression" dxfId="842" priority="103" stopIfTrue="1">
      <formula>CK4=TRUE</formula>
    </cfRule>
  </conditionalFormatting>
  <conditionalFormatting sqref="Z13">
    <cfRule type="expression" dxfId="841" priority="1550" stopIfTrue="1">
      <formula>BY13=TRUE</formula>
    </cfRule>
  </conditionalFormatting>
  <conditionalFormatting sqref="Z14:Z23">
    <cfRule type="expression" dxfId="840" priority="383" stopIfTrue="1">
      <formula>CK14=TRUE</formula>
    </cfRule>
  </conditionalFormatting>
  <conditionalFormatting sqref="Z25:Z33">
    <cfRule type="expression" dxfId="839" priority="733" stopIfTrue="1">
      <formula>CK25=TRUE</formula>
    </cfRule>
  </conditionalFormatting>
  <conditionalFormatting sqref="Z35:Z41">
    <cfRule type="expression" dxfId="838" priority="1048" stopIfTrue="1">
      <formula>CK35=TRUE</formula>
    </cfRule>
  </conditionalFormatting>
  <conditionalFormatting sqref="Z43:Z50">
    <cfRule type="expression" dxfId="837" priority="1293" stopIfTrue="1">
      <formula>CK43=TRUE</formula>
    </cfRule>
  </conditionalFormatting>
  <conditionalFormatting sqref="AA4:AA11">
    <cfRule type="expression" dxfId="836" priority="104" stopIfTrue="1">
      <formula>CK4=TRUE</formula>
    </cfRule>
  </conditionalFormatting>
  <conditionalFormatting sqref="AA14:AA23">
    <cfRule type="expression" dxfId="835" priority="384" stopIfTrue="1">
      <formula>CK14=TRUE</formula>
    </cfRule>
  </conditionalFormatting>
  <conditionalFormatting sqref="AA25:AA33">
    <cfRule type="expression" dxfId="834" priority="734" stopIfTrue="1">
      <formula>CK25=TRUE</formula>
    </cfRule>
  </conditionalFormatting>
  <conditionalFormatting sqref="AA35:AA41">
    <cfRule type="expression" dxfId="833" priority="1049" stopIfTrue="1">
      <formula>CK35=TRUE</formula>
    </cfRule>
  </conditionalFormatting>
  <conditionalFormatting sqref="AA43:AA50">
    <cfRule type="expression" dxfId="832" priority="1294" stopIfTrue="1">
      <formula>CK43=TRUE</formula>
    </cfRule>
  </conditionalFormatting>
  <conditionalFormatting sqref="AB4:AB11">
    <cfRule type="expression" dxfId="831" priority="105" stopIfTrue="1">
      <formula>CK4=TRUE</formula>
    </cfRule>
  </conditionalFormatting>
  <conditionalFormatting sqref="AB14:AB23">
    <cfRule type="expression" dxfId="830" priority="385" stopIfTrue="1">
      <formula>CK14=TRUE</formula>
    </cfRule>
  </conditionalFormatting>
  <conditionalFormatting sqref="AB25:AB33">
    <cfRule type="expression" dxfId="829" priority="735" stopIfTrue="1">
      <formula>CK25=TRUE</formula>
    </cfRule>
  </conditionalFormatting>
  <conditionalFormatting sqref="AB35:AB41">
    <cfRule type="expression" dxfId="828" priority="1050" stopIfTrue="1">
      <formula>CK35=TRUE</formula>
    </cfRule>
  </conditionalFormatting>
  <conditionalFormatting sqref="AB43:AB50">
    <cfRule type="expression" dxfId="827" priority="1295" stopIfTrue="1">
      <formula>CK43=TRUE</formula>
    </cfRule>
  </conditionalFormatting>
  <conditionalFormatting sqref="AC4:AC11">
    <cfRule type="expression" dxfId="826" priority="106" stopIfTrue="1">
      <formula>CK4=TRUE</formula>
    </cfRule>
  </conditionalFormatting>
  <conditionalFormatting sqref="AC14:AC23">
    <cfRule type="expression" dxfId="825" priority="386" stopIfTrue="1">
      <formula>CK14=TRUE</formula>
    </cfRule>
  </conditionalFormatting>
  <conditionalFormatting sqref="AC25:AC33">
    <cfRule type="expression" dxfId="824" priority="736" stopIfTrue="1">
      <formula>CK25=TRUE</formula>
    </cfRule>
  </conditionalFormatting>
  <conditionalFormatting sqref="AC35:AC41">
    <cfRule type="expression" dxfId="823" priority="1051" stopIfTrue="1">
      <formula>CK35=TRUE</formula>
    </cfRule>
  </conditionalFormatting>
  <conditionalFormatting sqref="AC43:AC50">
    <cfRule type="expression" dxfId="822" priority="1296" stopIfTrue="1">
      <formula>CK43=TRUE</formula>
    </cfRule>
  </conditionalFormatting>
  <conditionalFormatting sqref="AD4:AD11">
    <cfRule type="expression" dxfId="821" priority="107" stopIfTrue="1">
      <formula>CK4=TRUE</formula>
    </cfRule>
  </conditionalFormatting>
  <conditionalFormatting sqref="AD14:AD23">
    <cfRule type="expression" dxfId="820" priority="387" stopIfTrue="1">
      <formula>CK14=TRUE</formula>
    </cfRule>
  </conditionalFormatting>
  <conditionalFormatting sqref="AD25:AD33">
    <cfRule type="expression" dxfId="819" priority="737" stopIfTrue="1">
      <formula>CK25=TRUE</formula>
    </cfRule>
  </conditionalFormatting>
  <conditionalFormatting sqref="AD35:AD41">
    <cfRule type="expression" dxfId="818" priority="1052" stopIfTrue="1">
      <formula>CK35=TRUE</formula>
    </cfRule>
  </conditionalFormatting>
  <conditionalFormatting sqref="AD43:AD50">
    <cfRule type="expression" dxfId="817" priority="1297" stopIfTrue="1">
      <formula>CK43=TRUE</formula>
    </cfRule>
  </conditionalFormatting>
  <conditionalFormatting sqref="AE4:AE11">
    <cfRule type="expression" dxfId="816" priority="108" stopIfTrue="1">
      <formula>CK4=TRUE</formula>
    </cfRule>
  </conditionalFormatting>
  <conditionalFormatting sqref="AE14:AE23">
    <cfRule type="expression" dxfId="815" priority="388" stopIfTrue="1">
      <formula>CK14=TRUE</formula>
    </cfRule>
  </conditionalFormatting>
  <conditionalFormatting sqref="AE25:AE33">
    <cfRule type="expression" dxfId="814" priority="738" stopIfTrue="1">
      <formula>CK25=TRUE</formula>
    </cfRule>
  </conditionalFormatting>
  <conditionalFormatting sqref="AE35:AE41">
    <cfRule type="expression" dxfId="813" priority="1053" stopIfTrue="1">
      <formula>CK35=TRUE</formula>
    </cfRule>
  </conditionalFormatting>
  <conditionalFormatting sqref="AE43:AE50">
    <cfRule type="expression" dxfId="812" priority="1298" stopIfTrue="1">
      <formula>CK43=TRUE</formula>
    </cfRule>
  </conditionalFormatting>
  <conditionalFormatting sqref="AF4:AF11">
    <cfRule type="expression" dxfId="811" priority="109" stopIfTrue="1">
      <formula>CK4=TRUE</formula>
    </cfRule>
  </conditionalFormatting>
  <conditionalFormatting sqref="AF14:AF23">
    <cfRule type="expression" dxfId="810" priority="389" stopIfTrue="1">
      <formula>CK14=TRUE</formula>
    </cfRule>
  </conditionalFormatting>
  <conditionalFormatting sqref="AF25:AF33">
    <cfRule type="expression" dxfId="809" priority="739" stopIfTrue="1">
      <formula>CK25=TRUE</formula>
    </cfRule>
  </conditionalFormatting>
  <conditionalFormatting sqref="AF35:AF41">
    <cfRule type="expression" dxfId="808" priority="1054" stopIfTrue="1">
      <formula>CK35=TRUE</formula>
    </cfRule>
  </conditionalFormatting>
  <conditionalFormatting sqref="AF43:AF50">
    <cfRule type="expression" dxfId="807" priority="1299" stopIfTrue="1">
      <formula>CK43=TRUE</formula>
    </cfRule>
  </conditionalFormatting>
  <conditionalFormatting sqref="AG4:AG11">
    <cfRule type="expression" dxfId="806" priority="110" stopIfTrue="1">
      <formula>CK4=TRUE</formula>
    </cfRule>
  </conditionalFormatting>
  <conditionalFormatting sqref="AG14:AG23">
    <cfRule type="expression" dxfId="805" priority="390" stopIfTrue="1">
      <formula>CK14=TRUE</formula>
    </cfRule>
  </conditionalFormatting>
  <conditionalFormatting sqref="AG25:AG33">
    <cfRule type="expression" dxfId="804" priority="740" stopIfTrue="1">
      <formula>CK25=TRUE</formula>
    </cfRule>
  </conditionalFormatting>
  <conditionalFormatting sqref="AG35:AG41">
    <cfRule type="expression" dxfId="803" priority="1055" stopIfTrue="1">
      <formula>CK35=TRUE</formula>
    </cfRule>
  </conditionalFormatting>
  <conditionalFormatting sqref="AG43:AG50">
    <cfRule type="expression" dxfId="802" priority="1300" stopIfTrue="1">
      <formula>CK43=TRUE</formula>
    </cfRule>
  </conditionalFormatting>
  <conditionalFormatting sqref="AH4:AH11">
    <cfRule type="expression" dxfId="801" priority="111" stopIfTrue="1">
      <formula>CK4=TRUE</formula>
    </cfRule>
  </conditionalFormatting>
  <conditionalFormatting sqref="AH14:AH23">
    <cfRule type="expression" dxfId="800" priority="391" stopIfTrue="1">
      <formula>CK14=TRUE</formula>
    </cfRule>
  </conditionalFormatting>
  <conditionalFormatting sqref="AH25:AH33">
    <cfRule type="expression" dxfId="799" priority="741" stopIfTrue="1">
      <formula>CK25=TRUE</formula>
    </cfRule>
  </conditionalFormatting>
  <conditionalFormatting sqref="AH35:AH41">
    <cfRule type="expression" dxfId="798" priority="1056" stopIfTrue="1">
      <formula>CK35=TRUE</formula>
    </cfRule>
  </conditionalFormatting>
  <conditionalFormatting sqref="AH43:AH50">
    <cfRule type="expression" dxfId="797" priority="1301" stopIfTrue="1">
      <formula>CK43=TRUE</formula>
    </cfRule>
  </conditionalFormatting>
  <conditionalFormatting sqref="AI4:AI11">
    <cfRule type="expression" dxfId="796" priority="112" stopIfTrue="1">
      <formula>CK4=TRUE</formula>
    </cfRule>
  </conditionalFormatting>
  <conditionalFormatting sqref="AI14:AI23">
    <cfRule type="expression" dxfId="795" priority="392" stopIfTrue="1">
      <formula>CK14=TRUE</formula>
    </cfRule>
  </conditionalFormatting>
  <conditionalFormatting sqref="AI25:AI33">
    <cfRule type="expression" dxfId="794" priority="742" stopIfTrue="1">
      <formula>CK25=TRUE</formula>
    </cfRule>
  </conditionalFormatting>
  <conditionalFormatting sqref="AI35:AI41">
    <cfRule type="expression" dxfId="793" priority="1057" stopIfTrue="1">
      <formula>CK35=TRUE</formula>
    </cfRule>
  </conditionalFormatting>
  <conditionalFormatting sqref="AI43:AI50">
    <cfRule type="expression" dxfId="792" priority="1302" stopIfTrue="1">
      <formula>CK43=TRUE</formula>
    </cfRule>
  </conditionalFormatting>
  <conditionalFormatting sqref="AJ4:AJ11">
    <cfRule type="expression" dxfId="791" priority="113" stopIfTrue="1">
      <formula>CK4=TRUE</formula>
    </cfRule>
  </conditionalFormatting>
  <conditionalFormatting sqref="AJ14:AJ23">
    <cfRule type="expression" dxfId="790" priority="393" stopIfTrue="1">
      <formula>CK14=TRUE</formula>
    </cfRule>
  </conditionalFormatting>
  <conditionalFormatting sqref="AJ25:AJ33">
    <cfRule type="expression" dxfId="789" priority="743" stopIfTrue="1">
      <formula>CK25=TRUE</formula>
    </cfRule>
  </conditionalFormatting>
  <conditionalFormatting sqref="AJ35:AJ41">
    <cfRule type="expression" dxfId="788" priority="1058" stopIfTrue="1">
      <formula>CK35=TRUE</formula>
    </cfRule>
  </conditionalFormatting>
  <conditionalFormatting sqref="AJ43:AJ50">
    <cfRule type="expression" dxfId="787" priority="1303" stopIfTrue="1">
      <formula>CK43=TRUE</formula>
    </cfRule>
  </conditionalFormatting>
  <conditionalFormatting sqref="AK4:AK11">
    <cfRule type="expression" dxfId="786" priority="114" stopIfTrue="1">
      <formula>CK4=TRUE</formula>
    </cfRule>
  </conditionalFormatting>
  <conditionalFormatting sqref="AK14:AK23">
    <cfRule type="expression" dxfId="785" priority="394" stopIfTrue="1">
      <formula>CK14=TRUE</formula>
    </cfRule>
  </conditionalFormatting>
  <conditionalFormatting sqref="AK25:AK33">
    <cfRule type="expression" dxfId="784" priority="744" stopIfTrue="1">
      <formula>CK25=TRUE</formula>
    </cfRule>
  </conditionalFormatting>
  <conditionalFormatting sqref="AK35:AK41">
    <cfRule type="expression" dxfId="783" priority="1059" stopIfTrue="1">
      <formula>CK35=TRUE</formula>
    </cfRule>
  </conditionalFormatting>
  <conditionalFormatting sqref="AK43:AK50">
    <cfRule type="expression" dxfId="782" priority="1304" stopIfTrue="1">
      <formula>CK43=TRUE</formula>
    </cfRule>
  </conditionalFormatting>
  <conditionalFormatting sqref="AK3:AL3">
    <cfRule type="expression" dxfId="781" priority="56">
      <formula>$AK3</formula>
    </cfRule>
  </conditionalFormatting>
  <conditionalFormatting sqref="AK12:AL12">
    <cfRule type="expression" dxfId="780" priority="65">
      <formula>$AK12</formula>
    </cfRule>
  </conditionalFormatting>
  <conditionalFormatting sqref="AK24:AL24">
    <cfRule type="expression" dxfId="779" priority="64">
      <formula>$AK24</formula>
    </cfRule>
  </conditionalFormatting>
  <conditionalFormatting sqref="AK34:AL34">
    <cfRule type="expression" dxfId="778" priority="63">
      <formula>$AK34</formula>
    </cfRule>
  </conditionalFormatting>
  <conditionalFormatting sqref="AK42:AL42">
    <cfRule type="expression" dxfId="777" priority="62">
      <formula>$AK42</formula>
    </cfRule>
  </conditionalFormatting>
  <conditionalFormatting sqref="AK51:AL51">
    <cfRule type="expression" dxfId="776" priority="61">
      <formula>$AK51</formula>
    </cfRule>
  </conditionalFormatting>
  <conditionalFormatting sqref="AL1:AT2">
    <cfRule type="expression" dxfId="775" priority="60">
      <formula>OR($AL1=3)</formula>
    </cfRule>
    <cfRule type="expression" dxfId="774" priority="59">
      <formula>OR($AL1=2,$AL1=3,$AL1=1)</formula>
    </cfRule>
  </conditionalFormatting>
  <conditionalFormatting sqref="AM12:AN12 AM24:AN24 AM34:AN34 AM42:AN42 AM51:AN51">
    <cfRule type="expression" dxfId="773" priority="53">
      <formula>OR($AL12=3)</formula>
    </cfRule>
    <cfRule type="expression" dxfId="772" priority="52">
      <formula>OR($AL12=2,$AL12=3,$AL12=1)</formula>
    </cfRule>
  </conditionalFormatting>
  <conditionalFormatting sqref="AM1:AS1">
    <cfRule type="expression" dxfId="771" priority="58">
      <formula>OR($AL1=3)</formula>
    </cfRule>
    <cfRule type="expression" dxfId="770" priority="57">
      <formula>OR($AL1=2,$AL1=3,$AL1=1)</formula>
    </cfRule>
  </conditionalFormatting>
  <conditionalFormatting sqref="AP12 AP24 AP34 AP42 AP51">
    <cfRule type="expression" dxfId="769" priority="51">
      <formula>OR($AL12=3)</formula>
    </cfRule>
    <cfRule type="expression" dxfId="768" priority="50">
      <formula>OR($AL12=2,$AL12=3,$AL12=1)</formula>
    </cfRule>
  </conditionalFormatting>
  <conditionalFormatting sqref="AS12:AS13">
    <cfRule type="expression" dxfId="767" priority="23">
      <formula>OR($AL12=3)</formula>
    </cfRule>
    <cfRule type="expression" dxfId="766" priority="22">
      <formula>OR($AL12=2,$AL12=3,$AL12=1)</formula>
    </cfRule>
  </conditionalFormatting>
  <conditionalFormatting sqref="AT3:AT52">
    <cfRule type="expression" dxfId="765" priority="9">
      <formula>OR($AL3=2,$AL3=3,$AL3=1)</formula>
    </cfRule>
    <cfRule type="expression" dxfId="764" priority="5">
      <formula>OR($AL3=2,$AL3=3,$AL3=1)</formula>
    </cfRule>
    <cfRule type="expression" dxfId="763" priority="7">
      <formula>OR($AL3=2,$AL3=3,$AL3=1)</formula>
    </cfRule>
    <cfRule type="expression" dxfId="762" priority="6">
      <formula>OR($AL3=3)</formula>
    </cfRule>
    <cfRule type="expression" dxfId="761" priority="8">
      <formula>OR($AL3=3)</formula>
    </cfRule>
    <cfRule type="expression" dxfId="760" priority="10">
      <formula>OR($AL3=3)</formula>
    </cfRule>
  </conditionalFormatting>
  <conditionalFormatting sqref="AY1:AY3">
    <cfRule type="expression" dxfId="759" priority="1">
      <formula>OR($AL1=2,$AL1=3,$AL1=1)</formula>
    </cfRule>
    <cfRule type="expression" dxfId="758" priority="2">
      <formula>OR($AL1=3)</formula>
    </cfRule>
    <cfRule type="expression" dxfId="757" priority="4">
      <formula>OR($AL1=3)</formula>
    </cfRule>
    <cfRule type="expression" dxfId="756" priority="3">
      <formula>OR($AL1=2,$AL1=3,$AL1=1)</formula>
    </cfRule>
  </conditionalFormatting>
  <conditionalFormatting sqref="BB3">
    <cfRule type="expression" dxfId="755" priority="1581">
      <formula>$AK3</formula>
    </cfRule>
  </conditionalFormatting>
  <conditionalFormatting sqref="BC4">
    <cfRule type="expression" dxfId="754" priority="1582" stopIfTrue="1">
      <formula>AND($AR4=TRUE, ISNUMBER(SEARCH("*", $AT4)), $C$4="")</formula>
    </cfRule>
  </conditionalFormatting>
  <conditionalFormatting sqref="CK3">
    <cfRule type="expression" dxfId="753" priority="1580">
      <formula>$AK3</formula>
    </cfRule>
  </conditionalFormatting>
  <hyperlinks>
    <hyperlink ref="B53" location="'主頁 Main Page'!A1" display="回主頁 Back to Main Page" xr:uid="{4DA28614-A45F-4514-B2C4-EAF47D9E1A2F}"/>
    <hyperlink ref="B53:AK53" location="'主頁 Main Page'!D50" display="回主頁 Back to Main Page" xr:uid="{557EBC92-3D02-4C4B-A994-691B9844C55D}"/>
  </hyperlinks>
  <printOptions horizontalCentered="1"/>
  <pageMargins left="0.11811023622047245" right="0.11811023622047245" top="0.98425196850393704" bottom="0.78740157480314965" header="0" footer="0.51181102362204722"/>
  <pageSetup paperSize="9" scale="79" orientation="portrait" r:id="rId1"/>
  <headerFooter>
    <oddHeader>&amp;L&amp;G&amp;C&amp;"微軟正黑體,Bold"&amp;11台灣檢驗科技股份有限公司-健康產業服務
SGS Taiwan Ltd. - Health Industry Services
超微量工業安全實驗室委託試驗申請書- 一般商品
Ultra Trace and Industrial Safety Hygiene Laboratory Application Form -Commodity</oddHeader>
    <oddFooter>&amp;C&amp;"微軟正黑體"&amp;9Page &amp;P of &amp;N&amp;L&amp;"微軟正黑體"&amp;9超微量工業安全實驗室委託試驗申請書- 一般商品 Ultra Trace and Industrial Safety Hygiene Laboratory Application Form -Commodity
報告號碼Report No.:&amp;R&amp;"微軟正黑體"&amp;9版次Version：1.1    發行日期Issued Date：2026.03.02</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90121" r:id="rId5" name="Check Box 9">
              <controlPr defaultSize="0" autoFill="0" autoLine="0" autoPict="0">
                <anchor moveWithCells="1">
                  <from>
                    <xdr:col>1</xdr:col>
                    <xdr:colOff>0</xdr:colOff>
                    <xdr:row>3</xdr:row>
                    <xdr:rowOff>0</xdr:rowOff>
                  </from>
                  <to>
                    <xdr:col>2</xdr:col>
                    <xdr:colOff>38100</xdr:colOff>
                    <xdr:row>4</xdr:row>
                    <xdr:rowOff>9525</xdr:rowOff>
                  </to>
                </anchor>
              </controlPr>
            </control>
          </mc:Choice>
        </mc:AlternateContent>
        <mc:AlternateContent xmlns:mc="http://schemas.openxmlformats.org/markup-compatibility/2006">
          <mc:Choice Requires="x14">
            <control shapeId="90122" r:id="rId6" name="Check Box 10">
              <controlPr defaultSize="0" autoFill="0" autoLine="0" autoPict="0">
                <anchor moveWithCells="1">
                  <from>
                    <xdr:col>1</xdr:col>
                    <xdr:colOff>0</xdr:colOff>
                    <xdr:row>4</xdr:row>
                    <xdr:rowOff>0</xdr:rowOff>
                  </from>
                  <to>
                    <xdr:col>2</xdr:col>
                    <xdr:colOff>38100</xdr:colOff>
                    <xdr:row>5</xdr:row>
                    <xdr:rowOff>9525</xdr:rowOff>
                  </to>
                </anchor>
              </controlPr>
            </control>
          </mc:Choice>
        </mc:AlternateContent>
        <mc:AlternateContent xmlns:mc="http://schemas.openxmlformats.org/markup-compatibility/2006">
          <mc:Choice Requires="x14">
            <control shapeId="90123" r:id="rId7" name="Check Box 11">
              <controlPr defaultSize="0" autoFill="0" autoLine="0" autoPict="0">
                <anchor moveWithCells="1">
                  <from>
                    <xdr:col>1</xdr:col>
                    <xdr:colOff>0</xdr:colOff>
                    <xdr:row>5</xdr:row>
                    <xdr:rowOff>0</xdr:rowOff>
                  </from>
                  <to>
                    <xdr:col>2</xdr:col>
                    <xdr:colOff>38100</xdr:colOff>
                    <xdr:row>6</xdr:row>
                    <xdr:rowOff>9525</xdr:rowOff>
                  </to>
                </anchor>
              </controlPr>
            </control>
          </mc:Choice>
        </mc:AlternateContent>
        <mc:AlternateContent xmlns:mc="http://schemas.openxmlformats.org/markup-compatibility/2006">
          <mc:Choice Requires="x14">
            <control shapeId="90124" r:id="rId8" name="Check Box 12">
              <controlPr defaultSize="0" autoFill="0" autoLine="0" autoPict="0">
                <anchor moveWithCells="1">
                  <from>
                    <xdr:col>1</xdr:col>
                    <xdr:colOff>0</xdr:colOff>
                    <xdr:row>6</xdr:row>
                    <xdr:rowOff>0</xdr:rowOff>
                  </from>
                  <to>
                    <xdr:col>2</xdr:col>
                    <xdr:colOff>38100</xdr:colOff>
                    <xdr:row>7</xdr:row>
                    <xdr:rowOff>9525</xdr:rowOff>
                  </to>
                </anchor>
              </controlPr>
            </control>
          </mc:Choice>
        </mc:AlternateContent>
        <mc:AlternateContent xmlns:mc="http://schemas.openxmlformats.org/markup-compatibility/2006">
          <mc:Choice Requires="x14">
            <control shapeId="90125" r:id="rId9" name="Check Box 13">
              <controlPr defaultSize="0" autoFill="0" autoLine="0" autoPict="0">
                <anchor moveWithCells="1">
                  <from>
                    <xdr:col>1</xdr:col>
                    <xdr:colOff>0</xdr:colOff>
                    <xdr:row>7</xdr:row>
                    <xdr:rowOff>0</xdr:rowOff>
                  </from>
                  <to>
                    <xdr:col>2</xdr:col>
                    <xdr:colOff>38100</xdr:colOff>
                    <xdr:row>8</xdr:row>
                    <xdr:rowOff>9525</xdr:rowOff>
                  </to>
                </anchor>
              </controlPr>
            </control>
          </mc:Choice>
        </mc:AlternateContent>
        <mc:AlternateContent xmlns:mc="http://schemas.openxmlformats.org/markup-compatibility/2006">
          <mc:Choice Requires="x14">
            <control shapeId="90126" r:id="rId10" name="Check Box 14">
              <controlPr defaultSize="0" autoFill="0" autoLine="0" autoPict="0">
                <anchor moveWithCells="1">
                  <from>
                    <xdr:col>1</xdr:col>
                    <xdr:colOff>0</xdr:colOff>
                    <xdr:row>8</xdr:row>
                    <xdr:rowOff>0</xdr:rowOff>
                  </from>
                  <to>
                    <xdr:col>2</xdr:col>
                    <xdr:colOff>38100</xdr:colOff>
                    <xdr:row>9</xdr:row>
                    <xdr:rowOff>9525</xdr:rowOff>
                  </to>
                </anchor>
              </controlPr>
            </control>
          </mc:Choice>
        </mc:AlternateContent>
        <mc:AlternateContent xmlns:mc="http://schemas.openxmlformats.org/markup-compatibility/2006">
          <mc:Choice Requires="x14">
            <control shapeId="90127" r:id="rId11" name="Check Box 15">
              <controlPr defaultSize="0" autoFill="0" autoLine="0" autoPict="0">
                <anchor moveWithCells="1">
                  <from>
                    <xdr:col>1</xdr:col>
                    <xdr:colOff>0</xdr:colOff>
                    <xdr:row>9</xdr:row>
                    <xdr:rowOff>0</xdr:rowOff>
                  </from>
                  <to>
                    <xdr:col>2</xdr:col>
                    <xdr:colOff>38100</xdr:colOff>
                    <xdr:row>10</xdr:row>
                    <xdr:rowOff>9525</xdr:rowOff>
                  </to>
                </anchor>
              </controlPr>
            </control>
          </mc:Choice>
        </mc:AlternateContent>
        <mc:AlternateContent xmlns:mc="http://schemas.openxmlformats.org/markup-compatibility/2006">
          <mc:Choice Requires="x14">
            <control shapeId="90128" r:id="rId12" name="Check Box 16">
              <controlPr defaultSize="0" autoFill="0" autoLine="0" autoPict="0">
                <anchor moveWithCells="1">
                  <from>
                    <xdr:col>1</xdr:col>
                    <xdr:colOff>0</xdr:colOff>
                    <xdr:row>10</xdr:row>
                    <xdr:rowOff>0</xdr:rowOff>
                  </from>
                  <to>
                    <xdr:col>2</xdr:col>
                    <xdr:colOff>38100</xdr:colOff>
                    <xdr:row>11</xdr:row>
                    <xdr:rowOff>9525</xdr:rowOff>
                  </to>
                </anchor>
              </controlPr>
            </control>
          </mc:Choice>
        </mc:AlternateContent>
        <mc:AlternateContent xmlns:mc="http://schemas.openxmlformats.org/markup-compatibility/2006">
          <mc:Choice Requires="x14">
            <control shapeId="90129" r:id="rId13" name="Check Box 17">
              <controlPr defaultSize="0" autoFill="0" autoLine="0" autoPict="0">
                <anchor moveWithCells="1">
                  <from>
                    <xdr:col>1</xdr:col>
                    <xdr:colOff>0</xdr:colOff>
                    <xdr:row>13</xdr:row>
                    <xdr:rowOff>0</xdr:rowOff>
                  </from>
                  <to>
                    <xdr:col>2</xdr:col>
                    <xdr:colOff>38100</xdr:colOff>
                    <xdr:row>14</xdr:row>
                    <xdr:rowOff>9525</xdr:rowOff>
                  </to>
                </anchor>
              </controlPr>
            </control>
          </mc:Choice>
        </mc:AlternateContent>
        <mc:AlternateContent xmlns:mc="http://schemas.openxmlformats.org/markup-compatibility/2006">
          <mc:Choice Requires="x14">
            <control shapeId="90130" r:id="rId14" name="Check Box 18">
              <controlPr defaultSize="0" autoFill="0" autoLine="0" autoPict="0">
                <anchor moveWithCells="1">
                  <from>
                    <xdr:col>1</xdr:col>
                    <xdr:colOff>0</xdr:colOff>
                    <xdr:row>14</xdr:row>
                    <xdr:rowOff>0</xdr:rowOff>
                  </from>
                  <to>
                    <xdr:col>2</xdr:col>
                    <xdr:colOff>38100</xdr:colOff>
                    <xdr:row>15</xdr:row>
                    <xdr:rowOff>9525</xdr:rowOff>
                  </to>
                </anchor>
              </controlPr>
            </control>
          </mc:Choice>
        </mc:AlternateContent>
        <mc:AlternateContent xmlns:mc="http://schemas.openxmlformats.org/markup-compatibility/2006">
          <mc:Choice Requires="x14">
            <control shapeId="90131" r:id="rId15" name="Check Box 19">
              <controlPr defaultSize="0" autoFill="0" autoLine="0" autoPict="0">
                <anchor moveWithCells="1">
                  <from>
                    <xdr:col>1</xdr:col>
                    <xdr:colOff>0</xdr:colOff>
                    <xdr:row>15</xdr:row>
                    <xdr:rowOff>0</xdr:rowOff>
                  </from>
                  <to>
                    <xdr:col>2</xdr:col>
                    <xdr:colOff>38100</xdr:colOff>
                    <xdr:row>16</xdr:row>
                    <xdr:rowOff>9525</xdr:rowOff>
                  </to>
                </anchor>
              </controlPr>
            </control>
          </mc:Choice>
        </mc:AlternateContent>
        <mc:AlternateContent xmlns:mc="http://schemas.openxmlformats.org/markup-compatibility/2006">
          <mc:Choice Requires="x14">
            <control shapeId="90132" r:id="rId16" name="Check Box 20">
              <controlPr defaultSize="0" autoFill="0" autoLine="0" autoPict="0">
                <anchor moveWithCells="1">
                  <from>
                    <xdr:col>1</xdr:col>
                    <xdr:colOff>0</xdr:colOff>
                    <xdr:row>16</xdr:row>
                    <xdr:rowOff>0</xdr:rowOff>
                  </from>
                  <to>
                    <xdr:col>2</xdr:col>
                    <xdr:colOff>38100</xdr:colOff>
                    <xdr:row>17</xdr:row>
                    <xdr:rowOff>9525</xdr:rowOff>
                  </to>
                </anchor>
              </controlPr>
            </control>
          </mc:Choice>
        </mc:AlternateContent>
        <mc:AlternateContent xmlns:mc="http://schemas.openxmlformats.org/markup-compatibility/2006">
          <mc:Choice Requires="x14">
            <control shapeId="90133" r:id="rId17" name="Check Box 21">
              <controlPr defaultSize="0" autoFill="0" autoLine="0" autoPict="0">
                <anchor moveWithCells="1">
                  <from>
                    <xdr:col>1</xdr:col>
                    <xdr:colOff>0</xdr:colOff>
                    <xdr:row>17</xdr:row>
                    <xdr:rowOff>0</xdr:rowOff>
                  </from>
                  <to>
                    <xdr:col>2</xdr:col>
                    <xdr:colOff>38100</xdr:colOff>
                    <xdr:row>18</xdr:row>
                    <xdr:rowOff>9525</xdr:rowOff>
                  </to>
                </anchor>
              </controlPr>
            </control>
          </mc:Choice>
        </mc:AlternateContent>
        <mc:AlternateContent xmlns:mc="http://schemas.openxmlformats.org/markup-compatibility/2006">
          <mc:Choice Requires="x14">
            <control shapeId="90134" r:id="rId18" name="Check Box 22">
              <controlPr defaultSize="0" autoFill="0" autoLine="0" autoPict="0">
                <anchor moveWithCells="1">
                  <from>
                    <xdr:col>1</xdr:col>
                    <xdr:colOff>0</xdr:colOff>
                    <xdr:row>18</xdr:row>
                    <xdr:rowOff>0</xdr:rowOff>
                  </from>
                  <to>
                    <xdr:col>2</xdr:col>
                    <xdr:colOff>38100</xdr:colOff>
                    <xdr:row>19</xdr:row>
                    <xdr:rowOff>9525</xdr:rowOff>
                  </to>
                </anchor>
              </controlPr>
            </control>
          </mc:Choice>
        </mc:AlternateContent>
        <mc:AlternateContent xmlns:mc="http://schemas.openxmlformats.org/markup-compatibility/2006">
          <mc:Choice Requires="x14">
            <control shapeId="90135" r:id="rId19" name="Check Box 23">
              <controlPr defaultSize="0" autoFill="0" autoLine="0" autoPict="0">
                <anchor moveWithCells="1">
                  <from>
                    <xdr:col>1</xdr:col>
                    <xdr:colOff>0</xdr:colOff>
                    <xdr:row>19</xdr:row>
                    <xdr:rowOff>0</xdr:rowOff>
                  </from>
                  <to>
                    <xdr:col>2</xdr:col>
                    <xdr:colOff>38100</xdr:colOff>
                    <xdr:row>20</xdr:row>
                    <xdr:rowOff>9525</xdr:rowOff>
                  </to>
                </anchor>
              </controlPr>
            </control>
          </mc:Choice>
        </mc:AlternateContent>
        <mc:AlternateContent xmlns:mc="http://schemas.openxmlformats.org/markup-compatibility/2006">
          <mc:Choice Requires="x14">
            <control shapeId="90136" r:id="rId20" name="Check Box 24">
              <controlPr defaultSize="0" autoFill="0" autoLine="0" autoPict="0">
                <anchor moveWithCells="1">
                  <from>
                    <xdr:col>1</xdr:col>
                    <xdr:colOff>0</xdr:colOff>
                    <xdr:row>20</xdr:row>
                    <xdr:rowOff>0</xdr:rowOff>
                  </from>
                  <to>
                    <xdr:col>2</xdr:col>
                    <xdr:colOff>38100</xdr:colOff>
                    <xdr:row>21</xdr:row>
                    <xdr:rowOff>9525</xdr:rowOff>
                  </to>
                </anchor>
              </controlPr>
            </control>
          </mc:Choice>
        </mc:AlternateContent>
        <mc:AlternateContent xmlns:mc="http://schemas.openxmlformats.org/markup-compatibility/2006">
          <mc:Choice Requires="x14">
            <control shapeId="90137" r:id="rId21" name="Check Box 25">
              <controlPr defaultSize="0" autoFill="0" autoLine="0" autoPict="0">
                <anchor moveWithCells="1">
                  <from>
                    <xdr:col>1</xdr:col>
                    <xdr:colOff>0</xdr:colOff>
                    <xdr:row>21</xdr:row>
                    <xdr:rowOff>0</xdr:rowOff>
                  </from>
                  <to>
                    <xdr:col>2</xdr:col>
                    <xdr:colOff>38100</xdr:colOff>
                    <xdr:row>22</xdr:row>
                    <xdr:rowOff>9525</xdr:rowOff>
                  </to>
                </anchor>
              </controlPr>
            </control>
          </mc:Choice>
        </mc:AlternateContent>
        <mc:AlternateContent xmlns:mc="http://schemas.openxmlformats.org/markup-compatibility/2006">
          <mc:Choice Requires="x14">
            <control shapeId="90138" r:id="rId22" name="Check Box 26">
              <controlPr defaultSize="0" autoFill="0" autoLine="0" autoPict="0">
                <anchor moveWithCells="1">
                  <from>
                    <xdr:col>1</xdr:col>
                    <xdr:colOff>0</xdr:colOff>
                    <xdr:row>22</xdr:row>
                    <xdr:rowOff>0</xdr:rowOff>
                  </from>
                  <to>
                    <xdr:col>2</xdr:col>
                    <xdr:colOff>38100</xdr:colOff>
                    <xdr:row>23</xdr:row>
                    <xdr:rowOff>9525</xdr:rowOff>
                  </to>
                </anchor>
              </controlPr>
            </control>
          </mc:Choice>
        </mc:AlternateContent>
        <mc:AlternateContent xmlns:mc="http://schemas.openxmlformats.org/markup-compatibility/2006">
          <mc:Choice Requires="x14">
            <control shapeId="90139" r:id="rId23" name="Check Box 27">
              <controlPr defaultSize="0" autoFill="0" autoLine="0" autoPict="0">
                <anchor moveWithCells="1">
                  <from>
                    <xdr:col>1</xdr:col>
                    <xdr:colOff>0</xdr:colOff>
                    <xdr:row>24</xdr:row>
                    <xdr:rowOff>0</xdr:rowOff>
                  </from>
                  <to>
                    <xdr:col>2</xdr:col>
                    <xdr:colOff>38100</xdr:colOff>
                    <xdr:row>25</xdr:row>
                    <xdr:rowOff>9525</xdr:rowOff>
                  </to>
                </anchor>
              </controlPr>
            </control>
          </mc:Choice>
        </mc:AlternateContent>
        <mc:AlternateContent xmlns:mc="http://schemas.openxmlformats.org/markup-compatibility/2006">
          <mc:Choice Requires="x14">
            <control shapeId="90140" r:id="rId24" name="Check Box 28">
              <controlPr defaultSize="0" autoFill="0" autoLine="0" autoPict="0">
                <anchor moveWithCells="1">
                  <from>
                    <xdr:col>1</xdr:col>
                    <xdr:colOff>0</xdr:colOff>
                    <xdr:row>25</xdr:row>
                    <xdr:rowOff>0</xdr:rowOff>
                  </from>
                  <to>
                    <xdr:col>2</xdr:col>
                    <xdr:colOff>38100</xdr:colOff>
                    <xdr:row>26</xdr:row>
                    <xdr:rowOff>9525</xdr:rowOff>
                  </to>
                </anchor>
              </controlPr>
            </control>
          </mc:Choice>
        </mc:AlternateContent>
        <mc:AlternateContent xmlns:mc="http://schemas.openxmlformats.org/markup-compatibility/2006">
          <mc:Choice Requires="x14">
            <control shapeId="90141" r:id="rId25" name="Check Box 29">
              <controlPr defaultSize="0" autoFill="0" autoLine="0" autoPict="0">
                <anchor moveWithCells="1">
                  <from>
                    <xdr:col>1</xdr:col>
                    <xdr:colOff>0</xdr:colOff>
                    <xdr:row>26</xdr:row>
                    <xdr:rowOff>0</xdr:rowOff>
                  </from>
                  <to>
                    <xdr:col>2</xdr:col>
                    <xdr:colOff>38100</xdr:colOff>
                    <xdr:row>27</xdr:row>
                    <xdr:rowOff>9525</xdr:rowOff>
                  </to>
                </anchor>
              </controlPr>
            </control>
          </mc:Choice>
        </mc:AlternateContent>
        <mc:AlternateContent xmlns:mc="http://schemas.openxmlformats.org/markup-compatibility/2006">
          <mc:Choice Requires="x14">
            <control shapeId="90142" r:id="rId26" name="Check Box 30">
              <controlPr defaultSize="0" autoFill="0" autoLine="0" autoPict="0">
                <anchor moveWithCells="1">
                  <from>
                    <xdr:col>1</xdr:col>
                    <xdr:colOff>0</xdr:colOff>
                    <xdr:row>27</xdr:row>
                    <xdr:rowOff>0</xdr:rowOff>
                  </from>
                  <to>
                    <xdr:col>2</xdr:col>
                    <xdr:colOff>38100</xdr:colOff>
                    <xdr:row>28</xdr:row>
                    <xdr:rowOff>9525</xdr:rowOff>
                  </to>
                </anchor>
              </controlPr>
            </control>
          </mc:Choice>
        </mc:AlternateContent>
        <mc:AlternateContent xmlns:mc="http://schemas.openxmlformats.org/markup-compatibility/2006">
          <mc:Choice Requires="x14">
            <control shapeId="90143" r:id="rId27" name="Check Box 31">
              <controlPr defaultSize="0" autoFill="0" autoLine="0" autoPict="0">
                <anchor moveWithCells="1">
                  <from>
                    <xdr:col>1</xdr:col>
                    <xdr:colOff>0</xdr:colOff>
                    <xdr:row>28</xdr:row>
                    <xdr:rowOff>0</xdr:rowOff>
                  </from>
                  <to>
                    <xdr:col>2</xdr:col>
                    <xdr:colOff>38100</xdr:colOff>
                    <xdr:row>29</xdr:row>
                    <xdr:rowOff>9525</xdr:rowOff>
                  </to>
                </anchor>
              </controlPr>
            </control>
          </mc:Choice>
        </mc:AlternateContent>
        <mc:AlternateContent xmlns:mc="http://schemas.openxmlformats.org/markup-compatibility/2006">
          <mc:Choice Requires="x14">
            <control shapeId="90144" r:id="rId28" name="Check Box 32">
              <controlPr defaultSize="0" autoFill="0" autoLine="0" autoPict="0">
                <anchor moveWithCells="1">
                  <from>
                    <xdr:col>1</xdr:col>
                    <xdr:colOff>0</xdr:colOff>
                    <xdr:row>29</xdr:row>
                    <xdr:rowOff>0</xdr:rowOff>
                  </from>
                  <to>
                    <xdr:col>2</xdr:col>
                    <xdr:colOff>38100</xdr:colOff>
                    <xdr:row>30</xdr:row>
                    <xdr:rowOff>9525</xdr:rowOff>
                  </to>
                </anchor>
              </controlPr>
            </control>
          </mc:Choice>
        </mc:AlternateContent>
        <mc:AlternateContent xmlns:mc="http://schemas.openxmlformats.org/markup-compatibility/2006">
          <mc:Choice Requires="x14">
            <control shapeId="90145" r:id="rId29" name="Check Box 33">
              <controlPr defaultSize="0" autoFill="0" autoLine="0" autoPict="0">
                <anchor moveWithCells="1">
                  <from>
                    <xdr:col>1</xdr:col>
                    <xdr:colOff>0</xdr:colOff>
                    <xdr:row>30</xdr:row>
                    <xdr:rowOff>0</xdr:rowOff>
                  </from>
                  <to>
                    <xdr:col>2</xdr:col>
                    <xdr:colOff>38100</xdr:colOff>
                    <xdr:row>31</xdr:row>
                    <xdr:rowOff>9525</xdr:rowOff>
                  </to>
                </anchor>
              </controlPr>
            </control>
          </mc:Choice>
        </mc:AlternateContent>
        <mc:AlternateContent xmlns:mc="http://schemas.openxmlformats.org/markup-compatibility/2006">
          <mc:Choice Requires="x14">
            <control shapeId="90146" r:id="rId30" name="Check Box 34">
              <controlPr defaultSize="0" autoFill="0" autoLine="0" autoPict="0">
                <anchor moveWithCells="1">
                  <from>
                    <xdr:col>1</xdr:col>
                    <xdr:colOff>0</xdr:colOff>
                    <xdr:row>31</xdr:row>
                    <xdr:rowOff>0</xdr:rowOff>
                  </from>
                  <to>
                    <xdr:col>2</xdr:col>
                    <xdr:colOff>38100</xdr:colOff>
                    <xdr:row>32</xdr:row>
                    <xdr:rowOff>9525</xdr:rowOff>
                  </to>
                </anchor>
              </controlPr>
            </control>
          </mc:Choice>
        </mc:AlternateContent>
        <mc:AlternateContent xmlns:mc="http://schemas.openxmlformats.org/markup-compatibility/2006">
          <mc:Choice Requires="x14">
            <control shapeId="90147" r:id="rId31" name="Check Box 35">
              <controlPr defaultSize="0" autoFill="0" autoLine="0" autoPict="0">
                <anchor moveWithCells="1">
                  <from>
                    <xdr:col>1</xdr:col>
                    <xdr:colOff>0</xdr:colOff>
                    <xdr:row>32</xdr:row>
                    <xdr:rowOff>0</xdr:rowOff>
                  </from>
                  <to>
                    <xdr:col>2</xdr:col>
                    <xdr:colOff>38100</xdr:colOff>
                    <xdr:row>33</xdr:row>
                    <xdr:rowOff>9525</xdr:rowOff>
                  </to>
                </anchor>
              </controlPr>
            </control>
          </mc:Choice>
        </mc:AlternateContent>
        <mc:AlternateContent xmlns:mc="http://schemas.openxmlformats.org/markup-compatibility/2006">
          <mc:Choice Requires="x14">
            <control shapeId="90148" r:id="rId32" name="Check Box 36">
              <controlPr defaultSize="0" autoFill="0" autoLine="0" autoPict="0">
                <anchor moveWithCells="1">
                  <from>
                    <xdr:col>1</xdr:col>
                    <xdr:colOff>0</xdr:colOff>
                    <xdr:row>34</xdr:row>
                    <xdr:rowOff>0</xdr:rowOff>
                  </from>
                  <to>
                    <xdr:col>2</xdr:col>
                    <xdr:colOff>38100</xdr:colOff>
                    <xdr:row>35</xdr:row>
                    <xdr:rowOff>9525</xdr:rowOff>
                  </to>
                </anchor>
              </controlPr>
            </control>
          </mc:Choice>
        </mc:AlternateContent>
        <mc:AlternateContent xmlns:mc="http://schemas.openxmlformats.org/markup-compatibility/2006">
          <mc:Choice Requires="x14">
            <control shapeId="90149" r:id="rId33" name="Check Box 37">
              <controlPr defaultSize="0" autoFill="0" autoLine="0" autoPict="0">
                <anchor moveWithCells="1">
                  <from>
                    <xdr:col>1</xdr:col>
                    <xdr:colOff>0</xdr:colOff>
                    <xdr:row>35</xdr:row>
                    <xdr:rowOff>0</xdr:rowOff>
                  </from>
                  <to>
                    <xdr:col>2</xdr:col>
                    <xdr:colOff>38100</xdr:colOff>
                    <xdr:row>36</xdr:row>
                    <xdr:rowOff>9525</xdr:rowOff>
                  </to>
                </anchor>
              </controlPr>
            </control>
          </mc:Choice>
        </mc:AlternateContent>
        <mc:AlternateContent xmlns:mc="http://schemas.openxmlformats.org/markup-compatibility/2006">
          <mc:Choice Requires="x14">
            <control shapeId="90150" r:id="rId34" name="Check Box 38">
              <controlPr defaultSize="0" autoFill="0" autoLine="0" autoPict="0">
                <anchor moveWithCells="1">
                  <from>
                    <xdr:col>1</xdr:col>
                    <xdr:colOff>0</xdr:colOff>
                    <xdr:row>36</xdr:row>
                    <xdr:rowOff>0</xdr:rowOff>
                  </from>
                  <to>
                    <xdr:col>2</xdr:col>
                    <xdr:colOff>38100</xdr:colOff>
                    <xdr:row>37</xdr:row>
                    <xdr:rowOff>9525</xdr:rowOff>
                  </to>
                </anchor>
              </controlPr>
            </control>
          </mc:Choice>
        </mc:AlternateContent>
        <mc:AlternateContent xmlns:mc="http://schemas.openxmlformats.org/markup-compatibility/2006">
          <mc:Choice Requires="x14">
            <control shapeId="90151" r:id="rId35" name="Check Box 39">
              <controlPr defaultSize="0" autoFill="0" autoLine="0" autoPict="0">
                <anchor moveWithCells="1">
                  <from>
                    <xdr:col>1</xdr:col>
                    <xdr:colOff>0</xdr:colOff>
                    <xdr:row>37</xdr:row>
                    <xdr:rowOff>0</xdr:rowOff>
                  </from>
                  <to>
                    <xdr:col>2</xdr:col>
                    <xdr:colOff>38100</xdr:colOff>
                    <xdr:row>38</xdr:row>
                    <xdr:rowOff>9525</xdr:rowOff>
                  </to>
                </anchor>
              </controlPr>
            </control>
          </mc:Choice>
        </mc:AlternateContent>
        <mc:AlternateContent xmlns:mc="http://schemas.openxmlformats.org/markup-compatibility/2006">
          <mc:Choice Requires="x14">
            <control shapeId="90152" r:id="rId36" name="Check Box 40">
              <controlPr defaultSize="0" autoFill="0" autoLine="0" autoPict="0">
                <anchor moveWithCells="1">
                  <from>
                    <xdr:col>1</xdr:col>
                    <xdr:colOff>0</xdr:colOff>
                    <xdr:row>38</xdr:row>
                    <xdr:rowOff>0</xdr:rowOff>
                  </from>
                  <to>
                    <xdr:col>2</xdr:col>
                    <xdr:colOff>38100</xdr:colOff>
                    <xdr:row>39</xdr:row>
                    <xdr:rowOff>9525</xdr:rowOff>
                  </to>
                </anchor>
              </controlPr>
            </control>
          </mc:Choice>
        </mc:AlternateContent>
        <mc:AlternateContent xmlns:mc="http://schemas.openxmlformats.org/markup-compatibility/2006">
          <mc:Choice Requires="x14">
            <control shapeId="90153" r:id="rId37" name="Check Box 41">
              <controlPr defaultSize="0" autoFill="0" autoLine="0" autoPict="0">
                <anchor moveWithCells="1">
                  <from>
                    <xdr:col>1</xdr:col>
                    <xdr:colOff>0</xdr:colOff>
                    <xdr:row>39</xdr:row>
                    <xdr:rowOff>0</xdr:rowOff>
                  </from>
                  <to>
                    <xdr:col>2</xdr:col>
                    <xdr:colOff>38100</xdr:colOff>
                    <xdr:row>40</xdr:row>
                    <xdr:rowOff>9525</xdr:rowOff>
                  </to>
                </anchor>
              </controlPr>
            </control>
          </mc:Choice>
        </mc:AlternateContent>
        <mc:AlternateContent xmlns:mc="http://schemas.openxmlformats.org/markup-compatibility/2006">
          <mc:Choice Requires="x14">
            <control shapeId="90154" r:id="rId38" name="Check Box 42">
              <controlPr defaultSize="0" autoFill="0" autoLine="0" autoPict="0">
                <anchor moveWithCells="1">
                  <from>
                    <xdr:col>1</xdr:col>
                    <xdr:colOff>0</xdr:colOff>
                    <xdr:row>40</xdr:row>
                    <xdr:rowOff>0</xdr:rowOff>
                  </from>
                  <to>
                    <xdr:col>2</xdr:col>
                    <xdr:colOff>38100</xdr:colOff>
                    <xdr:row>41</xdr:row>
                    <xdr:rowOff>9525</xdr:rowOff>
                  </to>
                </anchor>
              </controlPr>
            </control>
          </mc:Choice>
        </mc:AlternateContent>
        <mc:AlternateContent xmlns:mc="http://schemas.openxmlformats.org/markup-compatibility/2006">
          <mc:Choice Requires="x14">
            <control shapeId="90155" r:id="rId39" name="Check Box 43">
              <controlPr defaultSize="0" autoFill="0" autoLine="0" autoPict="0">
                <anchor moveWithCells="1">
                  <from>
                    <xdr:col>1</xdr:col>
                    <xdr:colOff>0</xdr:colOff>
                    <xdr:row>42</xdr:row>
                    <xdr:rowOff>0</xdr:rowOff>
                  </from>
                  <to>
                    <xdr:col>2</xdr:col>
                    <xdr:colOff>38100</xdr:colOff>
                    <xdr:row>43</xdr:row>
                    <xdr:rowOff>9525</xdr:rowOff>
                  </to>
                </anchor>
              </controlPr>
            </control>
          </mc:Choice>
        </mc:AlternateContent>
        <mc:AlternateContent xmlns:mc="http://schemas.openxmlformats.org/markup-compatibility/2006">
          <mc:Choice Requires="x14">
            <control shapeId="90156" r:id="rId40" name="Check Box 44">
              <controlPr defaultSize="0" autoFill="0" autoLine="0" autoPict="0">
                <anchor moveWithCells="1">
                  <from>
                    <xdr:col>1</xdr:col>
                    <xdr:colOff>0</xdr:colOff>
                    <xdr:row>43</xdr:row>
                    <xdr:rowOff>0</xdr:rowOff>
                  </from>
                  <to>
                    <xdr:col>2</xdr:col>
                    <xdr:colOff>38100</xdr:colOff>
                    <xdr:row>44</xdr:row>
                    <xdr:rowOff>9525</xdr:rowOff>
                  </to>
                </anchor>
              </controlPr>
            </control>
          </mc:Choice>
        </mc:AlternateContent>
        <mc:AlternateContent xmlns:mc="http://schemas.openxmlformats.org/markup-compatibility/2006">
          <mc:Choice Requires="x14">
            <control shapeId="90157" r:id="rId41" name="Check Box 45">
              <controlPr defaultSize="0" autoFill="0" autoLine="0" autoPict="0">
                <anchor moveWithCells="1">
                  <from>
                    <xdr:col>1</xdr:col>
                    <xdr:colOff>0</xdr:colOff>
                    <xdr:row>44</xdr:row>
                    <xdr:rowOff>0</xdr:rowOff>
                  </from>
                  <to>
                    <xdr:col>2</xdr:col>
                    <xdr:colOff>38100</xdr:colOff>
                    <xdr:row>45</xdr:row>
                    <xdr:rowOff>9525</xdr:rowOff>
                  </to>
                </anchor>
              </controlPr>
            </control>
          </mc:Choice>
        </mc:AlternateContent>
        <mc:AlternateContent xmlns:mc="http://schemas.openxmlformats.org/markup-compatibility/2006">
          <mc:Choice Requires="x14">
            <control shapeId="90158" r:id="rId42" name="Check Box 46">
              <controlPr defaultSize="0" autoFill="0" autoLine="0" autoPict="0">
                <anchor moveWithCells="1">
                  <from>
                    <xdr:col>1</xdr:col>
                    <xdr:colOff>0</xdr:colOff>
                    <xdr:row>45</xdr:row>
                    <xdr:rowOff>0</xdr:rowOff>
                  </from>
                  <to>
                    <xdr:col>2</xdr:col>
                    <xdr:colOff>38100</xdr:colOff>
                    <xdr:row>46</xdr:row>
                    <xdr:rowOff>9525</xdr:rowOff>
                  </to>
                </anchor>
              </controlPr>
            </control>
          </mc:Choice>
        </mc:AlternateContent>
        <mc:AlternateContent xmlns:mc="http://schemas.openxmlformats.org/markup-compatibility/2006">
          <mc:Choice Requires="x14">
            <control shapeId="90159" r:id="rId43" name="Check Box 47">
              <controlPr defaultSize="0" autoFill="0" autoLine="0" autoPict="0">
                <anchor moveWithCells="1">
                  <from>
                    <xdr:col>1</xdr:col>
                    <xdr:colOff>0</xdr:colOff>
                    <xdr:row>46</xdr:row>
                    <xdr:rowOff>0</xdr:rowOff>
                  </from>
                  <to>
                    <xdr:col>2</xdr:col>
                    <xdr:colOff>38100</xdr:colOff>
                    <xdr:row>47</xdr:row>
                    <xdr:rowOff>9525</xdr:rowOff>
                  </to>
                </anchor>
              </controlPr>
            </control>
          </mc:Choice>
        </mc:AlternateContent>
        <mc:AlternateContent xmlns:mc="http://schemas.openxmlformats.org/markup-compatibility/2006">
          <mc:Choice Requires="x14">
            <control shapeId="90160" r:id="rId44" name="Check Box 48">
              <controlPr defaultSize="0" autoFill="0" autoLine="0" autoPict="0">
                <anchor moveWithCells="1">
                  <from>
                    <xdr:col>1</xdr:col>
                    <xdr:colOff>0</xdr:colOff>
                    <xdr:row>47</xdr:row>
                    <xdr:rowOff>0</xdr:rowOff>
                  </from>
                  <to>
                    <xdr:col>2</xdr:col>
                    <xdr:colOff>38100</xdr:colOff>
                    <xdr:row>48</xdr:row>
                    <xdr:rowOff>9525</xdr:rowOff>
                  </to>
                </anchor>
              </controlPr>
            </control>
          </mc:Choice>
        </mc:AlternateContent>
        <mc:AlternateContent xmlns:mc="http://schemas.openxmlformats.org/markup-compatibility/2006">
          <mc:Choice Requires="x14">
            <control shapeId="90161" r:id="rId45" name="Check Box 49">
              <controlPr defaultSize="0" autoFill="0" autoLine="0" autoPict="0">
                <anchor moveWithCells="1">
                  <from>
                    <xdr:col>1</xdr:col>
                    <xdr:colOff>0</xdr:colOff>
                    <xdr:row>48</xdr:row>
                    <xdr:rowOff>0</xdr:rowOff>
                  </from>
                  <to>
                    <xdr:col>2</xdr:col>
                    <xdr:colOff>38100</xdr:colOff>
                    <xdr:row>49</xdr:row>
                    <xdr:rowOff>9525</xdr:rowOff>
                  </to>
                </anchor>
              </controlPr>
            </control>
          </mc:Choice>
        </mc:AlternateContent>
        <mc:AlternateContent xmlns:mc="http://schemas.openxmlformats.org/markup-compatibility/2006">
          <mc:Choice Requires="x14">
            <control shapeId="90162" r:id="rId46" name="Check Box 50">
              <controlPr defaultSize="0" autoFill="0" autoLine="0" autoPict="0">
                <anchor moveWithCells="1">
                  <from>
                    <xdr:col>1</xdr:col>
                    <xdr:colOff>0</xdr:colOff>
                    <xdr:row>49</xdr:row>
                    <xdr:rowOff>0</xdr:rowOff>
                  </from>
                  <to>
                    <xdr:col>2</xdr:col>
                    <xdr:colOff>38100</xdr:colOff>
                    <xdr:row>50</xdr:row>
                    <xdr:rowOff>9525</xdr:rowOff>
                  </to>
                </anchor>
              </controlPr>
            </control>
          </mc:Choice>
        </mc:AlternateContent>
        <mc:AlternateContent xmlns:mc="http://schemas.openxmlformats.org/markup-compatibility/2006">
          <mc:Choice Requires="x14">
            <control shapeId="90163" r:id="rId47" name="Check Box 51">
              <controlPr defaultSize="0" autoFill="0" autoLine="0" autoPict="0">
                <anchor moveWithCells="1">
                  <from>
                    <xdr:col>1</xdr:col>
                    <xdr:colOff>0</xdr:colOff>
                    <xdr:row>51</xdr:row>
                    <xdr:rowOff>0</xdr:rowOff>
                  </from>
                  <to>
                    <xdr:col>2</xdr:col>
                    <xdr:colOff>38100</xdr:colOff>
                    <xdr:row>52</xdr:row>
                    <xdr:rowOff>0</xdr:rowOff>
                  </to>
                </anchor>
              </controlPr>
            </control>
          </mc:Choice>
        </mc:AlternateContent>
        <mc:AlternateContent xmlns:mc="http://schemas.openxmlformats.org/markup-compatibility/2006">
          <mc:Choice Requires="x14">
            <control shapeId="90164" r:id="rId48" name="Check Box 52">
              <controlPr defaultSize="0" autoFill="0" autoLine="0" autoPict="0">
                <anchor moveWithCells="1">
                  <from>
                    <xdr:col>14</xdr:col>
                    <xdr:colOff>0</xdr:colOff>
                    <xdr:row>12</xdr:row>
                    <xdr:rowOff>0</xdr:rowOff>
                  </from>
                  <to>
                    <xdr:col>15</xdr:col>
                    <xdr:colOff>38100</xdr:colOff>
                    <xdr:row>13</xdr:row>
                    <xdr:rowOff>9525</xdr:rowOff>
                  </to>
                </anchor>
              </controlPr>
            </control>
          </mc:Choice>
        </mc:AlternateContent>
        <mc:AlternateContent xmlns:mc="http://schemas.openxmlformats.org/markup-compatibility/2006">
          <mc:Choice Requires="x14">
            <control shapeId="90165" r:id="rId49" name="Check Box 53">
              <controlPr defaultSize="0" autoFill="0" autoLine="0" autoPict="0">
                <anchor moveWithCells="1">
                  <from>
                    <xdr:col>24</xdr:col>
                    <xdr:colOff>0</xdr:colOff>
                    <xdr:row>12</xdr:row>
                    <xdr:rowOff>0</xdr:rowOff>
                  </from>
                  <to>
                    <xdr:col>25</xdr:col>
                    <xdr:colOff>38100</xdr:colOff>
                    <xdr:row>13</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CFE7E-113E-44C4-8E9D-C99568C2D39C}">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75" t="s">
        <v>126</v>
      </c>
      <c r="C1" s="675"/>
      <c r="D1" s="675"/>
      <c r="E1" s="675"/>
      <c r="F1" s="675"/>
      <c r="G1" s="675"/>
      <c r="H1" s="675"/>
      <c r="I1" s="675"/>
      <c r="J1" s="675"/>
      <c r="K1" s="675"/>
      <c r="L1" s="675"/>
      <c r="M1" s="675"/>
      <c r="N1" s="675"/>
      <c r="O1" s="675"/>
      <c r="P1" s="675"/>
      <c r="Q1" s="675"/>
      <c r="R1" s="675"/>
      <c r="S1" s="675"/>
      <c r="T1" s="675"/>
      <c r="U1" s="675"/>
      <c r="V1" s="675"/>
      <c r="W1" s="675"/>
      <c r="X1" s="675"/>
      <c r="Y1" s="675"/>
      <c r="Z1" s="675"/>
      <c r="AA1" s="675"/>
      <c r="AB1" s="675"/>
      <c r="AC1" s="675"/>
      <c r="AD1" s="675"/>
    </row>
    <row r="2" spans="2:30" ht="20.25" customHeight="1">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row>
    <row r="3" spans="2:30" ht="20.25" customHeight="1">
      <c r="B3" s="367"/>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row>
    <row r="4" spans="2:30" ht="18.75">
      <c r="B4" s="369" t="s">
        <v>127</v>
      </c>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row>
    <row r="5" spans="2:30" ht="16.5" thickBot="1">
      <c r="B5" s="676" t="s">
        <v>128</v>
      </c>
      <c r="C5" s="676"/>
      <c r="D5" s="676"/>
      <c r="E5" s="677"/>
      <c r="F5" s="677"/>
      <c r="G5" s="677"/>
      <c r="H5" s="677"/>
      <c r="I5" s="677"/>
      <c r="J5" s="677"/>
      <c r="K5" s="677"/>
      <c r="L5" s="677"/>
      <c r="M5" s="677"/>
      <c r="N5" s="677"/>
      <c r="O5" s="676" t="s">
        <v>129</v>
      </c>
      <c r="P5" s="676"/>
      <c r="Q5" s="676"/>
      <c r="R5" s="676"/>
      <c r="S5" s="676"/>
      <c r="T5" s="676"/>
      <c r="U5" s="678"/>
      <c r="V5" s="678"/>
      <c r="W5" s="368" t="s">
        <v>130</v>
      </c>
      <c r="X5" s="678"/>
      <c r="Y5" s="678"/>
      <c r="Z5" s="368" t="s">
        <v>131</v>
      </c>
      <c r="AA5" s="678"/>
      <c r="AB5" s="678"/>
      <c r="AC5" s="368" t="s">
        <v>132</v>
      </c>
      <c r="AD5" s="368"/>
    </row>
    <row r="6" spans="2:30" ht="16.5" thickBot="1">
      <c r="B6" s="368" t="s">
        <v>133</v>
      </c>
      <c r="C6" s="368"/>
      <c r="D6" s="681"/>
      <c r="E6" s="681"/>
      <c r="F6" s="681"/>
      <c r="G6" s="681"/>
      <c r="H6" s="681"/>
      <c r="I6" s="681"/>
      <c r="J6" s="681"/>
      <c r="K6" s="681"/>
      <c r="L6" s="681"/>
      <c r="M6" s="681"/>
      <c r="N6" s="681"/>
      <c r="O6" s="682" t="s">
        <v>134</v>
      </c>
      <c r="P6" s="682"/>
      <c r="Q6" s="682"/>
      <c r="R6" s="682"/>
      <c r="S6" s="682"/>
      <c r="T6" s="682"/>
      <c r="U6" s="682"/>
      <c r="V6" s="682"/>
      <c r="W6" s="682"/>
      <c r="X6" s="682"/>
      <c r="Y6" s="682"/>
      <c r="Z6" s="682"/>
      <c r="AA6" s="682"/>
      <c r="AB6" s="682"/>
      <c r="AC6" s="682"/>
      <c r="AD6" s="682"/>
    </row>
    <row r="7" spans="2:30" ht="16.5" thickBot="1">
      <c r="B7" s="683" t="s">
        <v>135</v>
      </c>
      <c r="C7" s="683"/>
      <c r="D7" s="683"/>
      <c r="E7" s="683"/>
      <c r="F7" s="683"/>
      <c r="G7" s="683"/>
      <c r="H7" s="683"/>
      <c r="I7" s="683"/>
      <c r="J7" s="683"/>
      <c r="K7" s="684"/>
      <c r="L7" s="684"/>
      <c r="M7" s="684"/>
      <c r="N7" s="684"/>
      <c r="O7" s="684"/>
      <c r="P7" s="684"/>
      <c r="Q7" s="684"/>
      <c r="R7" s="684"/>
      <c r="S7" s="684"/>
      <c r="T7" s="682" t="s">
        <v>136</v>
      </c>
      <c r="U7" s="682"/>
      <c r="V7" s="682"/>
      <c r="W7" s="682"/>
      <c r="X7" s="682"/>
      <c r="Y7" s="682"/>
      <c r="Z7" s="682"/>
      <c r="AA7" s="682"/>
      <c r="AB7" s="682"/>
      <c r="AC7" s="682"/>
      <c r="AD7" s="682"/>
    </row>
    <row r="8" spans="2:30" ht="16.5">
      <c r="B8" s="682" t="s">
        <v>289</v>
      </c>
      <c r="C8" s="682"/>
      <c r="D8" s="682"/>
      <c r="E8" s="682"/>
      <c r="F8" s="682"/>
      <c r="G8" s="682"/>
      <c r="H8" s="682"/>
      <c r="I8" s="682"/>
      <c r="J8" s="682"/>
      <c r="K8" s="682"/>
      <c r="L8" s="682"/>
      <c r="M8" s="682"/>
      <c r="N8" s="682"/>
      <c r="O8" s="682"/>
      <c r="P8" s="682"/>
      <c r="Q8" s="682"/>
      <c r="R8" s="682"/>
      <c r="S8" s="682"/>
      <c r="T8" s="682"/>
      <c r="U8" s="682"/>
      <c r="V8" s="682"/>
      <c r="W8" s="682"/>
      <c r="X8" s="682"/>
      <c r="Y8" s="682"/>
      <c r="Z8" s="682"/>
      <c r="AA8" s="682"/>
      <c r="AB8" s="682"/>
      <c r="AC8" s="682"/>
      <c r="AD8" s="682"/>
    </row>
    <row r="9" spans="2:30" ht="16.5" thickBot="1">
      <c r="B9" s="685" t="s">
        <v>137</v>
      </c>
      <c r="C9" s="685"/>
      <c r="D9" s="685"/>
      <c r="E9" s="685"/>
      <c r="F9" s="685"/>
      <c r="G9" s="685"/>
      <c r="H9" s="685" t="s">
        <v>138</v>
      </c>
      <c r="I9" s="685"/>
      <c r="J9" s="685"/>
      <c r="K9" s="685"/>
      <c r="L9" s="686"/>
      <c r="M9" s="686"/>
      <c r="N9" s="686"/>
      <c r="O9" s="686"/>
      <c r="P9" s="686"/>
      <c r="Q9" s="686"/>
      <c r="R9" s="686"/>
      <c r="S9" s="686"/>
      <c r="T9" s="686"/>
      <c r="U9" s="686"/>
      <c r="V9" s="682" t="s">
        <v>139</v>
      </c>
      <c r="W9" s="682"/>
      <c r="X9" s="682"/>
      <c r="Y9" s="682"/>
      <c r="Z9" s="682"/>
      <c r="AA9" s="682"/>
      <c r="AB9" s="682"/>
      <c r="AC9" s="682"/>
      <c r="AD9" s="682"/>
    </row>
    <row r="10" spans="2:30" ht="18.75">
      <c r="B10" s="24"/>
      <c r="C10" s="24"/>
      <c r="D10" s="24"/>
      <c r="E10" s="24"/>
      <c r="F10" s="24"/>
      <c r="G10" s="24"/>
      <c r="H10" s="24"/>
      <c r="I10" s="24"/>
      <c r="J10" s="24"/>
      <c r="K10" s="24"/>
      <c r="L10" s="24"/>
      <c r="M10" s="24"/>
      <c r="N10" s="24"/>
      <c r="O10" s="24"/>
      <c r="P10" s="24"/>
      <c r="Q10" s="24"/>
      <c r="R10" s="24"/>
      <c r="S10" s="24"/>
      <c r="T10" s="24"/>
      <c r="U10" s="20"/>
      <c r="V10" s="20"/>
      <c r="W10" s="20"/>
      <c r="X10" s="20"/>
      <c r="Y10" s="20"/>
      <c r="Z10" s="20"/>
      <c r="AA10" s="20"/>
      <c r="AB10" s="20"/>
      <c r="AC10" s="20"/>
      <c r="AD10" s="20"/>
    </row>
    <row r="11" spans="2:30" ht="18.75">
      <c r="B11" s="366"/>
      <c r="C11" s="366"/>
      <c r="D11" s="366"/>
      <c r="E11" s="366"/>
      <c r="F11" s="366"/>
      <c r="G11" s="366"/>
      <c r="H11" s="366"/>
      <c r="I11" s="366"/>
      <c r="J11" s="366"/>
      <c r="K11" s="366"/>
      <c r="L11" s="366"/>
      <c r="M11" s="366"/>
      <c r="N11" s="366"/>
      <c r="O11" s="366"/>
      <c r="P11" s="366"/>
      <c r="Q11" s="366"/>
      <c r="R11" s="366"/>
      <c r="S11" s="366"/>
      <c r="T11" s="366"/>
      <c r="U11" s="366"/>
      <c r="V11" s="366"/>
      <c r="W11" s="366"/>
      <c r="X11" s="366"/>
      <c r="Y11" s="366"/>
      <c r="Z11" s="366"/>
      <c r="AA11" s="366"/>
      <c r="AB11" s="366"/>
      <c r="AC11" s="366"/>
      <c r="AD11" s="20"/>
    </row>
    <row r="12" spans="2:30" ht="18.75">
      <c r="B12" s="366"/>
      <c r="C12" s="366"/>
      <c r="D12" s="366"/>
      <c r="E12" s="366"/>
      <c r="F12" s="366"/>
      <c r="G12" s="366"/>
      <c r="H12" s="366"/>
      <c r="I12" s="366"/>
      <c r="J12" s="366"/>
      <c r="K12" s="366"/>
      <c r="L12" s="366"/>
      <c r="M12" s="366"/>
      <c r="N12" s="366"/>
      <c r="O12" s="366"/>
      <c r="P12" s="366"/>
      <c r="Q12" s="366"/>
      <c r="R12" s="366"/>
      <c r="S12" s="366"/>
      <c r="T12" s="366"/>
      <c r="U12" s="366"/>
      <c r="V12" s="366"/>
      <c r="W12" s="366"/>
      <c r="X12" s="366"/>
      <c r="Y12" s="366"/>
      <c r="Z12" s="366"/>
      <c r="AA12" s="366"/>
      <c r="AB12" s="366"/>
      <c r="AC12" s="366"/>
      <c r="AD12" s="20"/>
    </row>
    <row r="13" spans="2:30" ht="18.75">
      <c r="B13" s="366"/>
      <c r="C13" s="366"/>
      <c r="D13" s="366"/>
      <c r="E13" s="366"/>
      <c r="F13" s="366"/>
      <c r="G13" s="366"/>
      <c r="H13" s="366"/>
      <c r="I13" s="366"/>
      <c r="J13" s="366"/>
      <c r="K13" s="366"/>
      <c r="L13" s="366"/>
      <c r="M13" s="366"/>
      <c r="N13" s="366"/>
      <c r="O13" s="366"/>
      <c r="P13" s="366"/>
      <c r="Q13" s="366"/>
      <c r="R13" s="366"/>
      <c r="S13" s="366"/>
      <c r="T13" s="366"/>
      <c r="U13" s="366"/>
      <c r="V13" s="366"/>
      <c r="W13" s="366"/>
      <c r="X13" s="366"/>
      <c r="Y13" s="366"/>
      <c r="Z13" s="366"/>
      <c r="AA13" s="366"/>
      <c r="AB13" s="366"/>
      <c r="AC13" s="366"/>
      <c r="AD13" s="20"/>
    </row>
    <row r="14" spans="2:30" ht="18.75">
      <c r="B14" s="679" t="s">
        <v>140</v>
      </c>
      <c r="C14" s="679"/>
      <c r="D14" s="679"/>
      <c r="E14" s="679"/>
      <c r="F14" s="679"/>
      <c r="G14" s="679"/>
      <c r="H14" s="679"/>
      <c r="I14" s="679"/>
      <c r="J14" s="366"/>
      <c r="K14" s="366"/>
      <c r="L14" s="366"/>
      <c r="M14" s="366"/>
      <c r="N14" s="366"/>
      <c r="O14" s="366"/>
      <c r="P14" s="366"/>
      <c r="Q14" s="366"/>
      <c r="R14" s="366"/>
      <c r="S14" s="366"/>
      <c r="T14" s="366"/>
      <c r="U14" s="366"/>
      <c r="V14" s="366"/>
      <c r="W14" s="366"/>
      <c r="X14" s="366"/>
      <c r="Y14" s="366"/>
      <c r="Z14" s="366"/>
      <c r="AA14" s="366"/>
      <c r="AB14" s="366"/>
      <c r="AC14" s="366"/>
      <c r="AD14" s="20"/>
    </row>
    <row r="15" spans="2:30" ht="18.75">
      <c r="B15" s="366"/>
      <c r="C15" s="366"/>
      <c r="D15" s="366"/>
      <c r="E15" s="366"/>
      <c r="F15" s="366"/>
      <c r="G15" s="366"/>
      <c r="H15" s="366"/>
      <c r="I15" s="366"/>
      <c r="J15" s="366"/>
      <c r="K15" s="366"/>
      <c r="L15" s="366"/>
      <c r="M15" s="366"/>
      <c r="N15" s="366"/>
      <c r="O15" s="366"/>
      <c r="P15" s="366"/>
      <c r="Q15" s="366"/>
      <c r="R15" s="366"/>
      <c r="S15" s="366"/>
      <c r="T15" s="366"/>
      <c r="U15" s="366"/>
      <c r="V15" s="366"/>
      <c r="W15" s="366"/>
      <c r="X15" s="366"/>
      <c r="Y15" s="366"/>
      <c r="Z15" s="366"/>
      <c r="AA15" s="366"/>
      <c r="AB15" s="366"/>
      <c r="AC15" s="366"/>
      <c r="AD15" s="20"/>
    </row>
    <row r="16" spans="2:30" ht="18.75">
      <c r="B16" s="679" t="s">
        <v>141</v>
      </c>
      <c r="C16" s="679"/>
      <c r="D16" s="679"/>
      <c r="E16" s="679"/>
      <c r="F16" s="679"/>
      <c r="G16" s="680"/>
      <c r="H16" s="680"/>
      <c r="I16" s="680"/>
      <c r="J16" s="680"/>
      <c r="K16" s="680"/>
      <c r="L16" s="680"/>
      <c r="M16" s="680"/>
      <c r="N16" s="680"/>
      <c r="O16" s="680"/>
      <c r="P16" s="680"/>
      <c r="Q16" s="679" t="s">
        <v>142</v>
      </c>
      <c r="R16" s="679"/>
      <c r="S16" s="679"/>
      <c r="T16" s="366"/>
      <c r="U16" s="366"/>
      <c r="V16" s="366"/>
      <c r="W16" s="366"/>
      <c r="X16" s="366"/>
      <c r="Y16" s="366"/>
      <c r="Z16" s="366"/>
      <c r="AA16" s="366"/>
      <c r="AB16" s="366"/>
      <c r="AC16" s="366"/>
      <c r="AD16" s="20"/>
    </row>
    <row r="17" spans="2:30" ht="19.5" thickBot="1">
      <c r="B17" s="688"/>
      <c r="C17" s="688"/>
      <c r="D17" s="688"/>
      <c r="E17" s="688"/>
      <c r="F17" s="688"/>
      <c r="G17" s="688"/>
      <c r="H17" s="688"/>
      <c r="I17" s="688"/>
      <c r="J17" s="688"/>
      <c r="K17" s="688"/>
      <c r="L17" s="688"/>
      <c r="M17" s="688"/>
      <c r="N17" s="688"/>
      <c r="O17" s="688"/>
      <c r="P17" s="688"/>
      <c r="Q17" s="688"/>
      <c r="R17" s="688"/>
      <c r="S17" s="688"/>
      <c r="T17" s="366"/>
      <c r="U17" s="366"/>
      <c r="V17" s="366"/>
      <c r="W17" s="366"/>
      <c r="X17" s="366"/>
      <c r="Y17" s="366"/>
      <c r="Z17" s="366"/>
      <c r="AA17" s="366"/>
      <c r="AB17" s="366"/>
      <c r="AC17" s="366"/>
      <c r="AD17" s="20"/>
    </row>
    <row r="18" spans="2:30" ht="18.75">
      <c r="B18" s="366"/>
      <c r="C18" s="366"/>
      <c r="D18" s="366"/>
      <c r="E18" s="366"/>
      <c r="F18" s="366"/>
      <c r="G18" s="366"/>
      <c r="H18" s="366"/>
      <c r="I18" s="366"/>
      <c r="J18" s="366"/>
      <c r="K18" s="366"/>
      <c r="L18" s="366"/>
      <c r="M18" s="366"/>
      <c r="N18" s="366"/>
      <c r="O18" s="366"/>
      <c r="P18" s="366"/>
      <c r="Q18" s="366"/>
      <c r="R18" s="366"/>
      <c r="S18" s="366"/>
      <c r="T18" s="366"/>
      <c r="U18" s="366"/>
      <c r="V18" s="366"/>
      <c r="W18" s="366"/>
      <c r="X18" s="366"/>
      <c r="Y18" s="366"/>
      <c r="Z18" s="366"/>
      <c r="AA18" s="366"/>
      <c r="AB18" s="366"/>
      <c r="AC18" s="366"/>
      <c r="AD18" s="20"/>
    </row>
    <row r="19" spans="2:30" ht="18.75">
      <c r="B19" s="366"/>
      <c r="C19" s="366"/>
      <c r="D19" s="366"/>
      <c r="E19" s="366"/>
      <c r="F19" s="366"/>
      <c r="G19" s="366"/>
      <c r="H19" s="366"/>
      <c r="I19" s="366"/>
      <c r="J19" s="366"/>
      <c r="K19" s="366"/>
      <c r="L19" s="366"/>
      <c r="M19" s="366"/>
      <c r="N19" s="366"/>
      <c r="O19" s="366"/>
      <c r="P19" s="366"/>
      <c r="Q19" s="366"/>
      <c r="R19" s="366"/>
      <c r="S19" s="366"/>
      <c r="T19" s="366"/>
      <c r="U19" s="366"/>
      <c r="V19" s="366"/>
      <c r="W19" s="366"/>
      <c r="X19" s="366"/>
      <c r="Y19" s="366"/>
      <c r="Z19" s="366"/>
      <c r="AA19" s="366"/>
      <c r="AB19" s="366"/>
      <c r="AC19" s="366"/>
      <c r="AD19" s="20"/>
    </row>
    <row r="20" spans="2:30" ht="18.75">
      <c r="B20" s="679" t="s">
        <v>143</v>
      </c>
      <c r="C20" s="679"/>
      <c r="D20" s="679"/>
      <c r="E20" s="679"/>
      <c r="F20" s="679"/>
      <c r="G20" s="679"/>
      <c r="H20" s="679"/>
      <c r="I20" s="679"/>
      <c r="J20" s="366"/>
      <c r="K20" s="366"/>
      <c r="L20" s="366"/>
      <c r="M20" s="366"/>
      <c r="N20" s="366"/>
      <c r="O20" s="366"/>
      <c r="P20" s="366"/>
      <c r="Q20" s="366"/>
      <c r="R20" s="366"/>
      <c r="S20" s="366"/>
      <c r="T20" s="366"/>
      <c r="U20" s="366"/>
      <c r="V20" s="366"/>
      <c r="W20" s="366"/>
      <c r="X20" s="366"/>
      <c r="Y20" s="366"/>
      <c r="Z20" s="366"/>
      <c r="AA20" s="366"/>
      <c r="AB20" s="366"/>
      <c r="AC20" s="366"/>
      <c r="AD20" s="20"/>
    </row>
    <row r="21" spans="2:30" ht="18.75">
      <c r="B21" s="366"/>
      <c r="C21" s="366"/>
      <c r="D21" s="366"/>
      <c r="E21" s="366"/>
      <c r="F21" s="366"/>
      <c r="G21" s="366"/>
      <c r="H21" s="366"/>
      <c r="I21" s="366"/>
      <c r="J21" s="366"/>
      <c r="K21" s="366"/>
      <c r="L21" s="366"/>
      <c r="M21" s="366"/>
      <c r="N21" s="366"/>
      <c r="O21" s="366"/>
      <c r="P21" s="366"/>
      <c r="Q21" s="366"/>
      <c r="R21" s="366"/>
      <c r="S21" s="366"/>
      <c r="T21" s="366"/>
      <c r="U21" s="366"/>
      <c r="V21" s="366"/>
      <c r="W21" s="366"/>
      <c r="X21" s="366"/>
      <c r="Y21" s="366"/>
      <c r="Z21" s="366"/>
      <c r="AA21" s="366"/>
      <c r="AB21" s="366"/>
      <c r="AC21" s="366"/>
      <c r="AD21" s="20"/>
    </row>
    <row r="22" spans="2:30" ht="18.75">
      <c r="B22" s="679" t="s">
        <v>141</v>
      </c>
      <c r="C22" s="679"/>
      <c r="D22" s="679"/>
      <c r="E22" s="679"/>
      <c r="F22" s="679"/>
      <c r="G22" s="680"/>
      <c r="H22" s="680"/>
      <c r="I22" s="680"/>
      <c r="J22" s="680"/>
      <c r="K22" s="680"/>
      <c r="L22" s="680"/>
      <c r="M22" s="680"/>
      <c r="N22" s="680"/>
      <c r="O22" s="680"/>
      <c r="P22" s="680"/>
      <c r="Q22" s="679" t="s">
        <v>144</v>
      </c>
      <c r="R22" s="679"/>
      <c r="S22" s="679"/>
      <c r="T22" s="366"/>
      <c r="U22" s="366"/>
      <c r="V22" s="366"/>
      <c r="W22" s="366"/>
      <c r="X22" s="366"/>
      <c r="Y22" s="366"/>
      <c r="Z22" s="366"/>
      <c r="AA22" s="366"/>
      <c r="AB22" s="366"/>
      <c r="AC22" s="366"/>
      <c r="AD22" s="20"/>
    </row>
    <row r="23" spans="2:30" ht="19.5" thickBot="1">
      <c r="B23" s="689"/>
      <c r="C23" s="689"/>
      <c r="D23" s="689"/>
      <c r="E23" s="689"/>
      <c r="F23" s="689"/>
      <c r="G23" s="689"/>
      <c r="H23" s="689"/>
      <c r="I23" s="689"/>
      <c r="J23" s="689"/>
      <c r="K23" s="689"/>
      <c r="L23" s="689"/>
      <c r="M23" s="689"/>
      <c r="N23" s="689"/>
      <c r="O23" s="689"/>
      <c r="P23" s="689"/>
      <c r="Q23" s="689"/>
      <c r="R23" s="689"/>
      <c r="S23" s="689"/>
      <c r="T23" s="366"/>
      <c r="U23" s="366"/>
      <c r="V23" s="366"/>
      <c r="W23" s="366"/>
      <c r="X23" s="366"/>
      <c r="Y23" s="366"/>
      <c r="Z23" s="366"/>
      <c r="AA23" s="366"/>
      <c r="AB23" s="366"/>
      <c r="AC23" s="366"/>
      <c r="AD23" s="20"/>
    </row>
    <row r="24" spans="2:30" ht="18.75">
      <c r="B24" s="366"/>
      <c r="C24" s="366"/>
      <c r="D24" s="366"/>
      <c r="E24" s="366"/>
      <c r="F24" s="366"/>
      <c r="G24" s="366"/>
      <c r="H24" s="366"/>
      <c r="I24" s="366"/>
      <c r="J24" s="366"/>
      <c r="K24" s="366"/>
      <c r="L24" s="366"/>
      <c r="M24" s="366"/>
      <c r="N24" s="366"/>
      <c r="O24" s="366"/>
      <c r="P24" s="366"/>
      <c r="Q24" s="366"/>
      <c r="R24" s="366"/>
      <c r="S24" s="366"/>
      <c r="T24" s="366"/>
      <c r="U24" s="366"/>
      <c r="V24" s="366"/>
      <c r="W24" s="366"/>
      <c r="X24" s="366"/>
      <c r="Y24" s="366"/>
      <c r="Z24" s="366"/>
      <c r="AA24" s="366"/>
      <c r="AB24" s="366"/>
      <c r="AC24" s="366"/>
      <c r="AD24" s="20"/>
    </row>
    <row r="25" spans="2:30" ht="18.75">
      <c r="B25" s="366"/>
      <c r="C25" s="366"/>
      <c r="D25" s="366"/>
      <c r="E25" s="366"/>
      <c r="F25" s="366"/>
      <c r="G25" s="366"/>
      <c r="H25" s="366"/>
      <c r="I25" s="366"/>
      <c r="J25" s="366"/>
      <c r="K25" s="366"/>
      <c r="L25" s="366"/>
      <c r="M25" s="366"/>
      <c r="N25" s="366"/>
      <c r="O25" s="366"/>
      <c r="P25" s="366"/>
      <c r="Q25" s="366"/>
      <c r="R25" s="366"/>
      <c r="S25" s="366"/>
      <c r="T25" s="366"/>
      <c r="U25" s="366"/>
      <c r="V25" s="366"/>
      <c r="W25" s="366"/>
      <c r="X25" s="366"/>
      <c r="Y25" s="366"/>
      <c r="Z25" s="366"/>
      <c r="AA25" s="366"/>
      <c r="AB25" s="366"/>
      <c r="AC25" s="366"/>
      <c r="AD25" s="20"/>
    </row>
    <row r="26" spans="2:30" ht="19.5" thickBot="1">
      <c r="B26" s="679" t="s">
        <v>145</v>
      </c>
      <c r="C26" s="679"/>
      <c r="D26" s="689"/>
      <c r="E26" s="689"/>
      <c r="F26" s="366" t="s">
        <v>130</v>
      </c>
      <c r="G26" s="689"/>
      <c r="H26" s="689"/>
      <c r="I26" s="366" t="s">
        <v>131</v>
      </c>
      <c r="J26" s="689"/>
      <c r="K26" s="689"/>
      <c r="L26" s="366" t="s">
        <v>146</v>
      </c>
      <c r="M26" s="366"/>
      <c r="N26" s="679"/>
      <c r="O26" s="679"/>
      <c r="P26" s="20"/>
      <c r="Q26" s="366"/>
      <c r="R26" s="366"/>
      <c r="S26" s="366"/>
      <c r="T26" s="366"/>
      <c r="U26" s="366"/>
      <c r="V26" s="366"/>
      <c r="W26" s="366"/>
      <c r="X26" s="366"/>
      <c r="Y26" s="366"/>
      <c r="Z26" s="366"/>
      <c r="AA26" s="366"/>
      <c r="AB26" s="366"/>
      <c r="AC26" s="366"/>
      <c r="AD26" s="20"/>
    </row>
    <row r="27" spans="2:30" ht="18.75">
      <c r="B27" s="366"/>
      <c r="C27" s="366"/>
      <c r="D27" s="366"/>
      <c r="E27" s="366"/>
      <c r="F27" s="366"/>
      <c r="G27" s="366"/>
      <c r="H27" s="366"/>
      <c r="I27" s="366"/>
      <c r="J27" s="366"/>
      <c r="K27" s="366"/>
      <c r="L27" s="366"/>
      <c r="M27" s="366"/>
      <c r="N27" s="366"/>
      <c r="O27" s="366"/>
      <c r="P27" s="366"/>
      <c r="Q27" s="366"/>
      <c r="R27" s="366"/>
      <c r="S27" s="366"/>
      <c r="T27" s="366"/>
      <c r="U27" s="366"/>
      <c r="V27" s="366"/>
      <c r="W27" s="366"/>
      <c r="X27" s="366"/>
      <c r="Y27" s="366"/>
      <c r="Z27" s="366"/>
      <c r="AA27" s="366"/>
      <c r="AB27" s="366"/>
      <c r="AC27" s="366"/>
      <c r="AD27" s="20"/>
    </row>
    <row r="28" spans="2:30" ht="18.75">
      <c r="B28" s="366"/>
      <c r="C28" s="366"/>
      <c r="D28" s="366"/>
      <c r="E28" s="366"/>
      <c r="F28" s="366"/>
      <c r="G28" s="366"/>
      <c r="H28" s="366"/>
      <c r="I28" s="366"/>
      <c r="J28" s="366"/>
      <c r="K28" s="366"/>
      <c r="L28" s="366"/>
      <c r="M28" s="366"/>
      <c r="N28" s="366"/>
      <c r="O28" s="366"/>
      <c r="P28" s="366"/>
      <c r="Q28" s="366"/>
      <c r="R28" s="366"/>
      <c r="S28" s="366"/>
      <c r="T28" s="366"/>
      <c r="U28" s="366"/>
      <c r="V28" s="366"/>
      <c r="W28" s="366"/>
      <c r="X28" s="366"/>
      <c r="Y28" s="366"/>
      <c r="Z28" s="366"/>
      <c r="AA28" s="366"/>
      <c r="AB28" s="366"/>
      <c r="AC28" s="366"/>
      <c r="AD28" s="20"/>
    </row>
    <row r="29" spans="2:30" ht="18.75">
      <c r="B29" s="366"/>
      <c r="C29" s="366"/>
      <c r="D29" s="366"/>
      <c r="E29" s="366"/>
      <c r="F29" s="366"/>
      <c r="G29" s="366"/>
      <c r="H29" s="366"/>
      <c r="I29" s="366"/>
      <c r="J29" s="366"/>
      <c r="K29" s="366"/>
      <c r="L29" s="366"/>
      <c r="M29" s="366"/>
      <c r="N29" s="366"/>
      <c r="O29" s="366"/>
      <c r="P29" s="366"/>
      <c r="Q29" s="366"/>
      <c r="R29" s="366"/>
      <c r="S29" s="366"/>
      <c r="T29" s="366"/>
      <c r="U29" s="366"/>
      <c r="V29" s="366"/>
      <c r="W29" s="366"/>
      <c r="X29" s="366"/>
      <c r="Y29" s="366"/>
      <c r="Z29" s="366"/>
      <c r="AA29" s="366"/>
      <c r="AB29" s="366"/>
      <c r="AC29" s="366"/>
      <c r="AD29" s="20"/>
    </row>
    <row r="30" spans="2:30" ht="18.75">
      <c r="B30" s="366"/>
      <c r="C30" s="366"/>
      <c r="D30" s="366"/>
      <c r="E30" s="366"/>
      <c r="F30" s="366"/>
      <c r="G30" s="366"/>
      <c r="H30" s="366"/>
      <c r="I30" s="366"/>
      <c r="J30" s="366"/>
      <c r="K30" s="366"/>
      <c r="L30" s="366"/>
      <c r="M30" s="366"/>
      <c r="N30" s="366"/>
      <c r="O30" s="366"/>
      <c r="P30" s="366"/>
      <c r="Q30" s="366"/>
      <c r="R30" s="366"/>
      <c r="S30" s="366"/>
      <c r="T30" s="366"/>
      <c r="U30" s="366"/>
      <c r="V30" s="366"/>
      <c r="W30" s="366"/>
      <c r="X30" s="366"/>
      <c r="Y30" s="366"/>
      <c r="Z30" s="366"/>
      <c r="AA30" s="366"/>
      <c r="AB30" s="366"/>
      <c r="AC30" s="366"/>
      <c r="AD30" s="20"/>
    </row>
    <row r="31" spans="2:30" ht="18.75">
      <c r="B31" s="366"/>
      <c r="C31" s="366"/>
      <c r="D31" s="366"/>
      <c r="E31" s="366"/>
      <c r="F31" s="366"/>
      <c r="G31" s="366"/>
      <c r="H31" s="366"/>
      <c r="I31" s="366"/>
      <c r="J31" s="366"/>
      <c r="K31" s="366"/>
      <c r="L31" s="366"/>
      <c r="M31" s="366"/>
      <c r="N31" s="366"/>
      <c r="O31" s="366"/>
      <c r="P31" s="366"/>
      <c r="Q31" s="366"/>
      <c r="R31" s="366"/>
      <c r="S31" s="366"/>
      <c r="T31" s="366"/>
      <c r="U31" s="366"/>
      <c r="V31" s="366"/>
      <c r="W31" s="366"/>
      <c r="X31" s="366"/>
      <c r="Y31" s="366"/>
      <c r="Z31" s="366"/>
      <c r="AA31" s="366"/>
      <c r="AB31" s="366"/>
      <c r="AC31" s="366"/>
      <c r="AD31" s="20"/>
    </row>
    <row r="32" spans="2:30" ht="18.75">
      <c r="B32" s="366"/>
      <c r="C32" s="366"/>
      <c r="D32" s="366"/>
      <c r="E32" s="366"/>
      <c r="F32" s="366"/>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20"/>
    </row>
    <row r="33" spans="2:34" ht="18.75">
      <c r="B33" s="366"/>
      <c r="C33" s="366"/>
      <c r="D33" s="366"/>
      <c r="E33" s="366"/>
      <c r="F33" s="366"/>
      <c r="G33" s="366"/>
      <c r="H33" s="366"/>
      <c r="I33" s="366"/>
      <c r="J33" s="366"/>
      <c r="K33" s="366"/>
      <c r="L33" s="366"/>
      <c r="M33" s="366"/>
      <c r="N33" s="366"/>
      <c r="O33" s="366"/>
      <c r="P33" s="366"/>
      <c r="Q33" s="366"/>
      <c r="R33" s="366"/>
      <c r="S33" s="366"/>
      <c r="T33" s="366"/>
      <c r="U33" s="366"/>
      <c r="V33" s="366"/>
      <c r="W33" s="366"/>
      <c r="X33" s="366"/>
      <c r="Y33" s="366"/>
      <c r="Z33" s="366"/>
      <c r="AA33" s="366"/>
      <c r="AB33" s="366"/>
      <c r="AC33" s="366"/>
      <c r="AD33" s="20"/>
    </row>
    <row r="34" spans="2:34" ht="18.75">
      <c r="B34" s="366"/>
      <c r="C34" s="366"/>
      <c r="D34" s="366"/>
      <c r="E34" s="366"/>
      <c r="F34" s="366"/>
      <c r="G34" s="366"/>
      <c r="H34" s="366"/>
      <c r="I34" s="366"/>
      <c r="J34" s="366"/>
      <c r="K34" s="366"/>
      <c r="L34" s="366"/>
      <c r="M34" s="366"/>
      <c r="N34" s="366"/>
      <c r="O34" s="366"/>
      <c r="P34" s="366"/>
      <c r="Q34" s="366"/>
      <c r="R34" s="366"/>
      <c r="S34" s="366"/>
      <c r="T34" s="366"/>
      <c r="U34" s="366"/>
      <c r="V34" s="366"/>
      <c r="W34" s="366"/>
      <c r="X34" s="366"/>
      <c r="Y34" s="366"/>
      <c r="Z34" s="366"/>
      <c r="AA34" s="366"/>
      <c r="AB34" s="366"/>
      <c r="AC34" s="366"/>
      <c r="AD34" s="20"/>
    </row>
    <row r="35" spans="2:34" ht="16.5">
      <c r="B35" s="687" t="s">
        <v>147</v>
      </c>
      <c r="C35" s="687"/>
      <c r="D35" s="687"/>
      <c r="E35" s="687"/>
      <c r="F35" s="687"/>
      <c r="G35" s="687"/>
      <c r="H35" s="687"/>
      <c r="I35" s="687"/>
      <c r="J35" s="687"/>
      <c r="K35" s="687"/>
      <c r="L35" s="687"/>
      <c r="M35" s="687"/>
      <c r="N35" s="687"/>
      <c r="O35" s="687"/>
      <c r="P35" s="687"/>
      <c r="Q35" s="687"/>
      <c r="R35" s="687"/>
      <c r="S35" s="687"/>
      <c r="T35" s="687"/>
      <c r="U35" s="687"/>
      <c r="V35" s="687"/>
      <c r="W35" s="687"/>
      <c r="X35" s="687"/>
      <c r="Y35" s="687"/>
      <c r="Z35" s="687"/>
      <c r="AA35" s="687"/>
      <c r="AB35" s="687"/>
      <c r="AC35" s="687"/>
      <c r="AD35" s="687"/>
      <c r="AE35" s="25"/>
      <c r="AF35" s="25"/>
      <c r="AG35" s="25"/>
      <c r="AH35" s="25"/>
    </row>
  </sheetData>
  <sheetProtection formatCells="0"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E13CD-35B6-4ACC-87E6-0F93050C51A1}">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91" t="s">
        <v>148</v>
      </c>
      <c r="C1" s="691"/>
      <c r="D1" s="691"/>
      <c r="E1" s="691"/>
      <c r="F1" s="691"/>
      <c r="G1" s="691"/>
      <c r="H1" s="691"/>
      <c r="I1" s="691"/>
      <c r="J1" s="691"/>
      <c r="K1" s="691"/>
      <c r="L1" s="691"/>
      <c r="M1" s="691"/>
      <c r="N1" s="691"/>
      <c r="O1" s="691"/>
      <c r="P1" s="691"/>
      <c r="Q1" s="691"/>
      <c r="R1" s="691"/>
      <c r="S1" s="691"/>
      <c r="T1" s="691"/>
      <c r="U1" s="691"/>
      <c r="V1" s="691"/>
      <c r="W1" s="691"/>
      <c r="X1" s="691"/>
      <c r="Y1" s="691"/>
      <c r="Z1" s="691"/>
      <c r="AA1" s="691"/>
      <c r="AB1" s="691"/>
      <c r="AC1" s="691"/>
      <c r="AD1" s="691"/>
    </row>
    <row r="2" spans="2:30" ht="20.25" customHeight="1">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row>
    <row r="3" spans="2:30" ht="20.25" customHeight="1">
      <c r="B3" s="367"/>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row>
    <row r="4" spans="2:30" ht="18.75">
      <c r="B4" s="692" t="s">
        <v>149</v>
      </c>
      <c r="C4" s="692"/>
      <c r="D4" s="692"/>
      <c r="E4" s="692"/>
      <c r="F4" s="692"/>
      <c r="G4" s="692"/>
      <c r="H4" s="692"/>
      <c r="I4" s="692"/>
      <c r="J4" s="692"/>
      <c r="K4" s="692"/>
      <c r="L4" s="692"/>
      <c r="M4" s="692"/>
      <c r="N4" s="692"/>
      <c r="O4" s="692"/>
      <c r="P4" s="692"/>
      <c r="Q4" s="692"/>
      <c r="R4" s="692"/>
      <c r="S4" s="692"/>
      <c r="T4" s="692"/>
      <c r="U4" s="692"/>
      <c r="V4" s="692"/>
      <c r="W4" s="692"/>
      <c r="X4" s="692"/>
      <c r="Y4" s="692"/>
      <c r="Z4" s="692"/>
      <c r="AA4" s="692"/>
      <c r="AB4" s="692"/>
      <c r="AC4" s="692"/>
      <c r="AD4" s="692"/>
    </row>
    <row r="5" spans="2:30" ht="16.5" thickBot="1">
      <c r="B5" s="683" t="s">
        <v>128</v>
      </c>
      <c r="C5" s="683"/>
      <c r="D5" s="683"/>
      <c r="E5" s="677"/>
      <c r="F5" s="677"/>
      <c r="G5" s="677"/>
      <c r="H5" s="677"/>
      <c r="I5" s="677"/>
      <c r="J5" s="677"/>
      <c r="K5" s="677"/>
      <c r="L5" s="677"/>
      <c r="M5" s="677"/>
      <c r="N5" s="677"/>
      <c r="O5" s="676" t="s">
        <v>129</v>
      </c>
      <c r="P5" s="676"/>
      <c r="Q5" s="676"/>
      <c r="R5" s="676"/>
      <c r="S5" s="676"/>
      <c r="T5" s="676"/>
      <c r="U5" s="677"/>
      <c r="V5" s="677"/>
      <c r="W5" s="368" t="s">
        <v>130</v>
      </c>
      <c r="X5" s="693"/>
      <c r="Y5" s="693"/>
      <c r="Z5" s="368" t="s">
        <v>131</v>
      </c>
      <c r="AA5" s="677"/>
      <c r="AB5" s="677"/>
      <c r="AC5" s="368" t="s">
        <v>132</v>
      </c>
      <c r="AD5" s="368"/>
    </row>
    <row r="6" spans="2:30" ht="16.5" thickBot="1">
      <c r="B6" s="368" t="s">
        <v>290</v>
      </c>
      <c r="C6" s="677"/>
      <c r="D6" s="677"/>
      <c r="E6" s="677"/>
      <c r="F6" s="677"/>
      <c r="G6" s="677"/>
      <c r="H6" s="677"/>
      <c r="I6" s="677"/>
      <c r="J6" s="677"/>
      <c r="K6" s="677"/>
      <c r="L6" s="677"/>
      <c r="M6" s="683" t="s">
        <v>150</v>
      </c>
      <c r="N6" s="683"/>
      <c r="O6" s="683"/>
      <c r="P6" s="683"/>
      <c r="Q6" s="683"/>
      <c r="R6" s="677"/>
      <c r="S6" s="677"/>
      <c r="T6" s="677"/>
      <c r="U6" s="677"/>
      <c r="V6" s="677"/>
      <c r="W6" s="677"/>
      <c r="X6" s="677"/>
      <c r="Y6" s="677"/>
      <c r="Z6" s="677"/>
      <c r="AA6" s="368" t="s">
        <v>291</v>
      </c>
      <c r="AB6" s="368"/>
      <c r="AC6" s="368"/>
      <c r="AD6" s="368"/>
    </row>
    <row r="7" spans="2:30" ht="16.5">
      <c r="B7" s="74" t="s">
        <v>292</v>
      </c>
      <c r="C7" s="75"/>
      <c r="D7" s="75"/>
      <c r="E7" s="75"/>
      <c r="F7" s="75"/>
      <c r="G7" s="75"/>
      <c r="H7" s="75"/>
      <c r="I7" s="76"/>
      <c r="J7" s="76"/>
      <c r="K7" s="76"/>
      <c r="L7" s="76"/>
      <c r="M7" s="76"/>
      <c r="N7" s="76"/>
      <c r="O7" s="76"/>
      <c r="P7" s="76"/>
      <c r="Q7" s="76"/>
      <c r="R7" s="76"/>
      <c r="S7" s="76"/>
      <c r="T7" s="76"/>
      <c r="U7" s="76"/>
      <c r="V7" s="76"/>
      <c r="W7" s="76"/>
      <c r="X7" s="74"/>
      <c r="Y7" s="74"/>
      <c r="Z7" s="74"/>
      <c r="AA7" s="74"/>
      <c r="AB7" s="74"/>
      <c r="AC7" s="74"/>
      <c r="AD7" s="74"/>
    </row>
    <row r="8" spans="2:30">
      <c r="B8" s="676" t="s">
        <v>293</v>
      </c>
      <c r="C8" s="676"/>
      <c r="D8" s="676"/>
      <c r="E8" s="676"/>
      <c r="F8" s="676"/>
      <c r="G8" s="676"/>
      <c r="H8" s="676"/>
      <c r="I8" s="676"/>
      <c r="J8" s="676"/>
      <c r="K8" s="676"/>
      <c r="L8" s="676"/>
      <c r="M8" s="676"/>
      <c r="N8" s="676"/>
      <c r="O8" s="676"/>
      <c r="P8" s="676"/>
      <c r="Q8" s="676"/>
      <c r="R8" s="676"/>
      <c r="S8" s="676"/>
      <c r="T8" s="676"/>
      <c r="U8" s="676"/>
      <c r="V8" s="676"/>
      <c r="W8" s="676"/>
      <c r="X8" s="676"/>
      <c r="Y8" s="676"/>
      <c r="Z8" s="676"/>
      <c r="AA8" s="676"/>
      <c r="AB8" s="676"/>
      <c r="AC8" s="676"/>
      <c r="AD8" s="676"/>
    </row>
    <row r="9" spans="2:30" ht="17.25" thickBot="1">
      <c r="B9" s="682" t="s">
        <v>151</v>
      </c>
      <c r="C9" s="682"/>
      <c r="D9" s="682"/>
      <c r="E9" s="682"/>
      <c r="F9" s="682"/>
      <c r="G9" s="682"/>
      <c r="H9" s="682"/>
      <c r="I9" s="678"/>
      <c r="J9" s="678"/>
      <c r="K9" s="678"/>
      <c r="L9" s="678"/>
      <c r="M9" s="678"/>
      <c r="N9" s="678"/>
      <c r="O9" s="678"/>
      <c r="P9" s="678"/>
      <c r="Q9" s="678"/>
      <c r="R9" s="678"/>
      <c r="S9" s="678"/>
      <c r="T9" s="74"/>
      <c r="U9" s="74"/>
      <c r="V9" s="74"/>
      <c r="W9" s="74"/>
      <c r="X9" s="74"/>
      <c r="Y9" s="74"/>
      <c r="Z9" s="76"/>
      <c r="AA9" s="74"/>
      <c r="AB9" s="74"/>
      <c r="AC9" s="74"/>
      <c r="AD9" s="74"/>
    </row>
    <row r="10" spans="2:30" ht="17.25" thickBot="1">
      <c r="B10" s="682" t="s">
        <v>152</v>
      </c>
      <c r="C10" s="682"/>
      <c r="D10" s="682"/>
      <c r="E10" s="682"/>
      <c r="F10" s="682"/>
      <c r="G10" s="682"/>
      <c r="H10" s="682"/>
      <c r="I10" s="678"/>
      <c r="J10" s="678"/>
      <c r="K10" s="678"/>
      <c r="L10" s="678"/>
      <c r="M10" s="678"/>
      <c r="N10" s="678"/>
      <c r="O10" s="678"/>
      <c r="P10" s="678"/>
      <c r="Q10" s="678"/>
      <c r="R10" s="678"/>
      <c r="S10" s="678"/>
      <c r="T10" s="74"/>
      <c r="U10" s="74"/>
      <c r="V10" s="74"/>
      <c r="W10" s="74"/>
      <c r="X10" s="74"/>
      <c r="Y10" s="74"/>
      <c r="Z10" s="76"/>
      <c r="AA10" s="74"/>
      <c r="AB10" s="74"/>
      <c r="AC10" s="74"/>
      <c r="AD10" s="74"/>
    </row>
    <row r="11" spans="2:30" ht="17.25" thickBot="1">
      <c r="B11" s="676" t="s">
        <v>153</v>
      </c>
      <c r="C11" s="676"/>
      <c r="D11" s="676"/>
      <c r="E11" s="676"/>
      <c r="F11" s="676"/>
      <c r="G11" s="676"/>
      <c r="H11" s="676"/>
      <c r="I11" s="678"/>
      <c r="J11" s="678"/>
      <c r="K11" s="678"/>
      <c r="L11" s="678"/>
      <c r="M11" s="678"/>
      <c r="N11" s="678"/>
      <c r="O11" s="678"/>
      <c r="P11" s="678"/>
      <c r="Q11" s="678"/>
      <c r="R11" s="678"/>
      <c r="S11" s="678"/>
      <c r="T11" s="368"/>
      <c r="U11" s="368"/>
      <c r="V11" s="368"/>
      <c r="W11" s="368"/>
      <c r="X11" s="368"/>
      <c r="Y11" s="368"/>
      <c r="Z11" s="76"/>
      <c r="AA11" s="74"/>
      <c r="AB11" s="74"/>
      <c r="AC11" s="74"/>
      <c r="AD11" s="76"/>
    </row>
    <row r="12" spans="2:30">
      <c r="B12" s="676" t="s">
        <v>154</v>
      </c>
      <c r="C12" s="676"/>
      <c r="D12" s="676"/>
      <c r="E12" s="676"/>
      <c r="F12" s="676"/>
      <c r="G12" s="676"/>
      <c r="H12" s="676"/>
      <c r="I12" s="676"/>
      <c r="J12" s="676"/>
      <c r="K12" s="676"/>
      <c r="L12" s="676"/>
      <c r="M12" s="676"/>
      <c r="N12" s="676"/>
      <c r="O12" s="676"/>
      <c r="P12" s="676"/>
      <c r="Q12" s="676"/>
      <c r="R12" s="676"/>
      <c r="S12" s="676"/>
      <c r="T12" s="676"/>
      <c r="U12" s="676"/>
      <c r="V12" s="676"/>
      <c r="W12" s="676"/>
      <c r="X12" s="676"/>
      <c r="Y12" s="676"/>
      <c r="Z12" s="676"/>
      <c r="AA12" s="676"/>
      <c r="AB12" s="676"/>
      <c r="AC12" s="676"/>
      <c r="AD12" s="676"/>
    </row>
    <row r="13" spans="2:30" ht="16.5">
      <c r="B13" s="368" t="s">
        <v>155</v>
      </c>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76"/>
      <c r="AA13" s="368"/>
      <c r="AB13" s="368"/>
      <c r="AC13" s="368"/>
      <c r="AD13" s="76"/>
    </row>
    <row r="14" spans="2:30" ht="17.25" thickBot="1">
      <c r="B14" s="676" t="s">
        <v>156</v>
      </c>
      <c r="C14" s="676"/>
      <c r="D14" s="676"/>
      <c r="E14" s="676"/>
      <c r="F14" s="676"/>
      <c r="G14" s="677"/>
      <c r="H14" s="677"/>
      <c r="I14" s="677"/>
      <c r="J14" s="677"/>
      <c r="K14" s="677"/>
      <c r="L14" s="677"/>
      <c r="M14" s="677"/>
      <c r="N14" s="677"/>
      <c r="O14" s="676" t="s">
        <v>139</v>
      </c>
      <c r="P14" s="676"/>
      <c r="Q14" s="676"/>
      <c r="R14" s="676"/>
      <c r="S14" s="676"/>
      <c r="T14" s="676"/>
      <c r="U14" s="676"/>
      <c r="V14" s="676"/>
      <c r="W14" s="676"/>
      <c r="X14" s="368"/>
      <c r="Y14" s="368"/>
      <c r="Z14" s="76"/>
      <c r="AA14" s="368"/>
      <c r="AB14" s="368"/>
      <c r="AC14" s="368"/>
      <c r="AD14" s="76"/>
    </row>
    <row r="15" spans="2:30" ht="18.75">
      <c r="B15" s="366"/>
      <c r="C15" s="366"/>
      <c r="D15" s="366"/>
      <c r="E15" s="366"/>
      <c r="F15" s="366"/>
      <c r="G15" s="366"/>
      <c r="H15" s="366"/>
      <c r="I15" s="366"/>
      <c r="J15" s="366"/>
      <c r="K15" s="366"/>
      <c r="L15" s="366"/>
      <c r="M15" s="366"/>
      <c r="N15" s="366"/>
      <c r="O15" s="366"/>
      <c r="P15" s="366"/>
      <c r="Q15" s="366"/>
      <c r="R15" s="366"/>
      <c r="S15" s="366"/>
      <c r="T15" s="366"/>
      <c r="U15" s="366"/>
      <c r="V15" s="366"/>
      <c r="W15" s="366"/>
      <c r="X15" s="366"/>
      <c r="Y15" s="366"/>
      <c r="Z15" s="20"/>
      <c r="AA15" s="366"/>
      <c r="AB15" s="366"/>
      <c r="AC15" s="366"/>
      <c r="AD15" s="20"/>
    </row>
    <row r="16" spans="2:30" ht="18.75">
      <c r="B16" s="26"/>
      <c r="C16" s="24"/>
      <c r="D16" s="24"/>
      <c r="E16" s="24"/>
      <c r="F16" s="24"/>
      <c r="G16" s="24"/>
      <c r="H16" s="24"/>
      <c r="I16" s="24"/>
      <c r="J16" s="366"/>
      <c r="K16" s="366"/>
      <c r="L16" s="366"/>
      <c r="M16" s="366"/>
      <c r="N16" s="366"/>
      <c r="O16" s="366"/>
      <c r="P16" s="366"/>
      <c r="Q16" s="366"/>
      <c r="R16" s="366"/>
      <c r="S16" s="366"/>
      <c r="T16" s="366"/>
      <c r="U16" s="366"/>
      <c r="V16" s="366"/>
      <c r="W16" s="366"/>
      <c r="X16" s="366"/>
      <c r="Y16" s="366"/>
      <c r="Z16" s="20"/>
      <c r="AA16" s="366"/>
      <c r="AB16" s="366"/>
      <c r="AC16" s="366"/>
      <c r="AD16" s="20"/>
    </row>
    <row r="17" spans="2:30" ht="19.5" thickBot="1">
      <c r="B17" s="679" t="s">
        <v>157</v>
      </c>
      <c r="C17" s="679"/>
      <c r="D17" s="679"/>
      <c r="E17" s="679"/>
      <c r="F17" s="679"/>
      <c r="G17" s="679"/>
      <c r="H17" s="689"/>
      <c r="I17" s="689"/>
      <c r="J17" s="689"/>
      <c r="K17" s="689"/>
      <c r="L17" s="689"/>
      <c r="M17" s="689"/>
      <c r="N17" s="689"/>
      <c r="O17" s="689"/>
      <c r="P17" s="689"/>
      <c r="Q17" s="689"/>
      <c r="R17" s="24"/>
      <c r="S17" s="24"/>
      <c r="T17" s="366"/>
      <c r="U17" s="366"/>
      <c r="V17" s="366"/>
      <c r="W17" s="366"/>
      <c r="X17" s="366"/>
      <c r="Y17" s="366"/>
      <c r="Z17" s="20"/>
      <c r="AA17" s="366"/>
      <c r="AB17" s="366"/>
      <c r="AC17" s="366"/>
      <c r="AD17" s="20"/>
    </row>
    <row r="18" spans="2:30" ht="18.75">
      <c r="B18" s="366" t="s">
        <v>158</v>
      </c>
      <c r="C18" s="24"/>
      <c r="D18" s="24"/>
      <c r="E18" s="24"/>
      <c r="F18" s="24"/>
      <c r="G18" s="24"/>
      <c r="H18" s="24"/>
      <c r="I18" s="24"/>
      <c r="J18" s="24"/>
      <c r="K18" s="24"/>
      <c r="L18" s="24"/>
      <c r="M18" s="20"/>
      <c r="N18" s="24"/>
      <c r="O18" s="24"/>
      <c r="P18" s="690" t="s">
        <v>142</v>
      </c>
      <c r="Q18" s="690"/>
      <c r="R18" s="679"/>
      <c r="S18" s="679"/>
      <c r="T18" s="366"/>
      <c r="U18" s="366"/>
      <c r="V18" s="366"/>
      <c r="W18" s="366"/>
      <c r="X18" s="366"/>
      <c r="Y18" s="366"/>
      <c r="Z18" s="20"/>
      <c r="AA18" s="366"/>
      <c r="AB18" s="366"/>
      <c r="AC18" s="366"/>
      <c r="AD18" s="20"/>
    </row>
    <row r="19" spans="2:30" ht="19.5" thickBot="1">
      <c r="B19" s="679" t="s">
        <v>159</v>
      </c>
      <c r="C19" s="679"/>
      <c r="D19" s="679"/>
      <c r="E19" s="679"/>
      <c r="F19" s="679"/>
      <c r="G19" s="679"/>
      <c r="H19" s="679"/>
      <c r="I19" s="679"/>
      <c r="J19" s="689"/>
      <c r="K19" s="689"/>
      <c r="L19" s="689"/>
      <c r="M19" s="689"/>
      <c r="N19" s="689"/>
      <c r="O19" s="689"/>
      <c r="P19" s="689"/>
      <c r="Q19" s="689"/>
      <c r="R19" s="689"/>
      <c r="S19" s="689"/>
      <c r="T19" s="366"/>
      <c r="U19" s="366"/>
      <c r="V19" s="366"/>
      <c r="W19" s="366"/>
      <c r="X19" s="366"/>
      <c r="Y19" s="366"/>
      <c r="Z19" s="20"/>
      <c r="AA19" s="366"/>
      <c r="AB19" s="366"/>
      <c r="AC19" s="366"/>
      <c r="AD19" s="20"/>
    </row>
    <row r="20" spans="2:30" ht="18.75">
      <c r="B20" s="366"/>
      <c r="C20" s="366"/>
      <c r="D20" s="366"/>
      <c r="E20" s="366"/>
      <c r="F20" s="366"/>
      <c r="G20" s="366"/>
      <c r="H20" s="366"/>
      <c r="I20" s="366"/>
      <c r="J20" s="366"/>
      <c r="K20" s="366"/>
      <c r="L20" s="366"/>
      <c r="M20" s="366"/>
      <c r="N20" s="366"/>
      <c r="O20" s="366"/>
      <c r="P20" s="366"/>
      <c r="Q20" s="366"/>
      <c r="R20" s="366"/>
      <c r="S20" s="366"/>
      <c r="T20" s="366"/>
      <c r="U20" s="366"/>
      <c r="V20" s="366"/>
      <c r="W20" s="366"/>
      <c r="X20" s="366"/>
      <c r="Y20" s="366"/>
      <c r="Z20" s="20"/>
      <c r="AA20" s="366"/>
      <c r="AB20" s="366"/>
      <c r="AC20" s="366"/>
      <c r="AD20" s="20"/>
    </row>
    <row r="21" spans="2:30" ht="18.75">
      <c r="B21" s="366"/>
      <c r="C21" s="366"/>
      <c r="D21" s="366"/>
      <c r="E21" s="366"/>
      <c r="F21" s="366"/>
      <c r="G21" s="366"/>
      <c r="H21" s="366"/>
      <c r="I21" s="366"/>
      <c r="J21" s="366"/>
      <c r="K21" s="366"/>
      <c r="L21" s="366"/>
      <c r="M21" s="366"/>
      <c r="N21" s="366"/>
      <c r="O21" s="366"/>
      <c r="P21" s="366"/>
      <c r="Q21" s="366"/>
      <c r="R21" s="366"/>
      <c r="S21" s="366"/>
      <c r="T21" s="366"/>
      <c r="U21" s="366"/>
      <c r="V21" s="366"/>
      <c r="W21" s="366"/>
      <c r="X21" s="366"/>
      <c r="Y21" s="366"/>
      <c r="Z21" s="20"/>
      <c r="AA21" s="366"/>
      <c r="AB21" s="366"/>
      <c r="AC21" s="366"/>
      <c r="AD21" s="20"/>
    </row>
    <row r="22" spans="2:30" ht="18.75">
      <c r="B22" s="26"/>
      <c r="C22" s="24"/>
      <c r="D22" s="24"/>
      <c r="E22" s="24"/>
      <c r="F22" s="24"/>
      <c r="G22" s="24"/>
      <c r="H22" s="24"/>
      <c r="I22" s="24"/>
      <c r="J22" s="366"/>
      <c r="K22" s="366"/>
      <c r="L22" s="366"/>
      <c r="M22" s="366"/>
      <c r="N22" s="366"/>
      <c r="O22" s="366"/>
      <c r="P22" s="366"/>
      <c r="Q22" s="366"/>
      <c r="R22" s="366"/>
      <c r="S22" s="366"/>
      <c r="T22" s="366"/>
      <c r="U22" s="366"/>
      <c r="V22" s="366"/>
      <c r="W22" s="366"/>
      <c r="X22" s="366"/>
      <c r="Y22" s="366"/>
      <c r="Z22" s="20"/>
      <c r="AA22" s="366"/>
      <c r="AB22" s="366"/>
      <c r="AC22" s="366"/>
      <c r="AD22" s="20"/>
    </row>
    <row r="23" spans="2:30" ht="19.5" thickBot="1">
      <c r="B23" s="679" t="s">
        <v>160</v>
      </c>
      <c r="C23" s="679"/>
      <c r="D23" s="679"/>
      <c r="E23" s="679"/>
      <c r="F23" s="679"/>
      <c r="G23" s="679"/>
      <c r="H23" s="689"/>
      <c r="I23" s="689"/>
      <c r="J23" s="689"/>
      <c r="K23" s="689"/>
      <c r="L23" s="689"/>
      <c r="M23" s="689"/>
      <c r="N23" s="689"/>
      <c r="O23" s="689"/>
      <c r="P23" s="689"/>
      <c r="Q23" s="689"/>
      <c r="R23" s="24"/>
      <c r="S23" s="24"/>
      <c r="T23" s="366"/>
      <c r="U23" s="366"/>
      <c r="V23" s="366"/>
      <c r="W23" s="366"/>
      <c r="X23" s="366"/>
      <c r="Y23" s="366"/>
      <c r="Z23" s="20"/>
      <c r="AA23" s="366"/>
      <c r="AB23" s="366"/>
      <c r="AC23" s="366"/>
      <c r="AD23" s="20"/>
    </row>
    <row r="24" spans="2:30" ht="18.75">
      <c r="B24" s="366"/>
      <c r="C24" s="24"/>
      <c r="D24" s="24"/>
      <c r="E24" s="24"/>
      <c r="F24" s="24"/>
      <c r="G24" s="366"/>
      <c r="H24" s="366"/>
      <c r="I24" s="366"/>
      <c r="J24" s="366"/>
      <c r="K24" s="366"/>
      <c r="L24" s="366"/>
      <c r="M24" s="20"/>
      <c r="N24" s="24"/>
      <c r="O24" s="24"/>
      <c r="P24" s="679" t="s">
        <v>144</v>
      </c>
      <c r="Q24" s="679"/>
      <c r="R24" s="679"/>
      <c r="S24" s="679"/>
      <c r="T24" s="366"/>
      <c r="U24" s="366"/>
      <c r="V24" s="366"/>
      <c r="W24" s="366"/>
      <c r="X24" s="366"/>
      <c r="Y24" s="366"/>
      <c r="Z24" s="20"/>
      <c r="AA24" s="366"/>
      <c r="AB24" s="366"/>
      <c r="AC24" s="366"/>
      <c r="AD24" s="20"/>
    </row>
    <row r="25" spans="2:30" ht="19.5" thickBot="1">
      <c r="B25" s="679" t="s">
        <v>161</v>
      </c>
      <c r="C25" s="679"/>
      <c r="D25" s="679"/>
      <c r="E25" s="679"/>
      <c r="F25" s="679"/>
      <c r="G25" s="679"/>
      <c r="H25" s="679"/>
      <c r="I25" s="679"/>
      <c r="J25" s="689"/>
      <c r="K25" s="689"/>
      <c r="L25" s="689"/>
      <c r="M25" s="689"/>
      <c r="N25" s="689"/>
      <c r="O25" s="689"/>
      <c r="P25" s="689"/>
      <c r="Q25" s="689"/>
      <c r="R25" s="689"/>
      <c r="S25" s="689"/>
      <c r="T25" s="366"/>
      <c r="U25" s="366"/>
      <c r="V25" s="366"/>
      <c r="W25" s="366"/>
      <c r="X25" s="366"/>
      <c r="Y25" s="366"/>
      <c r="Z25" s="20"/>
      <c r="AA25" s="366"/>
      <c r="AB25" s="366"/>
      <c r="AC25" s="366"/>
      <c r="AD25" s="20"/>
    </row>
    <row r="26" spans="2:30" ht="18.75">
      <c r="B26" s="27"/>
      <c r="C26" s="366"/>
      <c r="D26" s="366"/>
      <c r="E26" s="366"/>
      <c r="F26" s="366"/>
      <c r="G26" s="366"/>
      <c r="H26" s="366"/>
      <c r="I26" s="366"/>
      <c r="J26" s="366"/>
      <c r="K26" s="366"/>
      <c r="L26" s="366"/>
      <c r="M26" s="366"/>
      <c r="N26" s="366"/>
      <c r="O26" s="366"/>
      <c r="P26" s="366"/>
      <c r="Q26" s="366"/>
      <c r="R26" s="366"/>
      <c r="S26" s="366"/>
      <c r="T26" s="366"/>
      <c r="U26" s="366"/>
      <c r="V26" s="366"/>
      <c r="W26" s="366"/>
      <c r="X26" s="366"/>
      <c r="Y26" s="366"/>
      <c r="Z26" s="20"/>
      <c r="AA26" s="366"/>
      <c r="AB26" s="366"/>
      <c r="AC26" s="366"/>
      <c r="AD26" s="20"/>
    </row>
    <row r="27" spans="2:30" ht="19.5" thickBot="1">
      <c r="B27" s="679" t="s">
        <v>145</v>
      </c>
      <c r="C27" s="679"/>
      <c r="D27" s="689"/>
      <c r="E27" s="689"/>
      <c r="F27" s="366" t="s">
        <v>130</v>
      </c>
      <c r="G27" s="689"/>
      <c r="H27" s="689"/>
      <c r="I27" s="366" t="s">
        <v>131</v>
      </c>
      <c r="J27" s="689"/>
      <c r="K27" s="689"/>
      <c r="L27" s="366" t="s">
        <v>146</v>
      </c>
      <c r="M27" s="366"/>
      <c r="N27" s="679"/>
      <c r="O27" s="679"/>
      <c r="P27" s="20"/>
      <c r="Q27" s="366"/>
      <c r="R27" s="366"/>
      <c r="S27" s="366"/>
      <c r="T27" s="366"/>
      <c r="U27" s="366"/>
      <c r="V27" s="366"/>
      <c r="W27" s="366"/>
      <c r="X27" s="366"/>
      <c r="Y27" s="366"/>
      <c r="Z27" s="366"/>
      <c r="AA27" s="366"/>
      <c r="AB27" s="366"/>
      <c r="AC27" s="366"/>
      <c r="AD27" s="20"/>
    </row>
    <row r="28" spans="2:30" ht="18.75">
      <c r="B28" s="366"/>
      <c r="C28" s="366"/>
      <c r="D28" s="366"/>
      <c r="E28" s="366"/>
      <c r="F28" s="366"/>
      <c r="G28" s="366"/>
      <c r="H28" s="366"/>
      <c r="I28" s="366"/>
      <c r="J28" s="366"/>
      <c r="K28" s="366"/>
      <c r="L28" s="366"/>
      <c r="M28" s="366"/>
      <c r="N28" s="366"/>
      <c r="O28" s="366"/>
      <c r="P28" s="366"/>
      <c r="Q28" s="366"/>
      <c r="R28" s="366"/>
      <c r="S28" s="366"/>
      <c r="T28" s="366"/>
      <c r="U28" s="366"/>
      <c r="V28" s="366"/>
      <c r="W28" s="366"/>
      <c r="X28" s="366"/>
      <c r="Y28" s="366"/>
      <c r="Z28" s="20"/>
      <c r="AA28" s="366"/>
      <c r="AB28" s="366"/>
      <c r="AC28" s="366"/>
      <c r="AD28" s="20"/>
    </row>
    <row r="29" spans="2:30" ht="18.75">
      <c r="B29" s="366"/>
      <c r="C29" s="366"/>
      <c r="D29" s="366"/>
      <c r="E29" s="366"/>
      <c r="F29" s="366"/>
      <c r="G29" s="366"/>
      <c r="H29" s="366"/>
      <c r="I29" s="366"/>
      <c r="J29" s="366"/>
      <c r="K29" s="366"/>
      <c r="L29" s="366"/>
      <c r="M29" s="366"/>
      <c r="N29" s="366"/>
      <c r="O29" s="366"/>
      <c r="P29" s="366"/>
      <c r="Q29" s="366"/>
      <c r="R29" s="366"/>
      <c r="S29" s="366"/>
      <c r="T29" s="366"/>
      <c r="U29" s="366"/>
      <c r="V29" s="366"/>
      <c r="W29" s="366"/>
      <c r="X29" s="366"/>
      <c r="Y29" s="366"/>
      <c r="Z29" s="20"/>
      <c r="AA29" s="366"/>
      <c r="AB29" s="366"/>
      <c r="AC29" s="366"/>
      <c r="AD29" s="20"/>
    </row>
    <row r="30" spans="2:30" ht="18.75">
      <c r="B30" s="366"/>
      <c r="C30" s="366"/>
      <c r="D30" s="366"/>
      <c r="E30" s="366"/>
      <c r="F30" s="366"/>
      <c r="G30" s="366"/>
      <c r="H30" s="366"/>
      <c r="I30" s="366"/>
      <c r="J30" s="366"/>
      <c r="K30" s="366"/>
      <c r="L30" s="366"/>
      <c r="M30" s="366"/>
      <c r="N30" s="366"/>
      <c r="O30" s="366"/>
      <c r="P30" s="366"/>
      <c r="Q30" s="366"/>
      <c r="R30" s="366"/>
      <c r="S30" s="366"/>
      <c r="T30" s="366"/>
      <c r="U30" s="366"/>
      <c r="V30" s="366"/>
      <c r="W30" s="366"/>
      <c r="X30" s="366"/>
      <c r="Y30" s="366"/>
      <c r="Z30" s="20"/>
      <c r="AA30" s="366"/>
      <c r="AB30" s="366"/>
      <c r="AC30" s="366"/>
      <c r="AD30" s="20"/>
    </row>
    <row r="31" spans="2:30" ht="18.75">
      <c r="B31" s="366"/>
      <c r="C31" s="366"/>
      <c r="D31" s="366"/>
      <c r="E31" s="366"/>
      <c r="F31" s="366"/>
      <c r="G31" s="366"/>
      <c r="H31" s="366"/>
      <c r="I31" s="366"/>
      <c r="J31" s="366"/>
      <c r="K31" s="366"/>
      <c r="L31" s="366"/>
      <c r="M31" s="366"/>
      <c r="N31" s="366"/>
      <c r="O31" s="366"/>
      <c r="P31" s="366"/>
      <c r="Q31" s="366"/>
      <c r="R31" s="366"/>
      <c r="S31" s="366"/>
      <c r="T31" s="366"/>
      <c r="U31" s="366"/>
      <c r="V31" s="366"/>
      <c r="W31" s="366"/>
      <c r="X31" s="366"/>
      <c r="Y31" s="366"/>
      <c r="Z31" s="20"/>
      <c r="AA31" s="366"/>
      <c r="AB31" s="366"/>
      <c r="AC31" s="366"/>
      <c r="AD31" s="20"/>
    </row>
    <row r="32" spans="2:30" ht="18.75">
      <c r="B32" s="366"/>
      <c r="C32" s="366"/>
      <c r="D32" s="366"/>
      <c r="E32" s="366"/>
      <c r="F32" s="366"/>
      <c r="G32" s="366"/>
      <c r="H32" s="366"/>
      <c r="I32" s="366"/>
      <c r="J32" s="366"/>
      <c r="K32" s="366"/>
      <c r="L32" s="366"/>
      <c r="M32" s="366"/>
      <c r="N32" s="366"/>
      <c r="O32" s="366"/>
      <c r="P32" s="366"/>
      <c r="Q32" s="366"/>
      <c r="R32" s="366"/>
      <c r="S32" s="366"/>
      <c r="T32" s="366"/>
      <c r="U32" s="366"/>
      <c r="V32" s="366"/>
      <c r="W32" s="366"/>
      <c r="X32" s="366"/>
      <c r="Y32" s="366"/>
      <c r="Z32" s="20"/>
      <c r="AA32" s="366"/>
      <c r="AB32" s="366"/>
      <c r="AC32" s="366"/>
      <c r="AD32" s="20"/>
    </row>
    <row r="33" spans="2:34" ht="18.75">
      <c r="B33" s="366"/>
      <c r="C33" s="366"/>
      <c r="D33" s="366"/>
      <c r="E33" s="366"/>
      <c r="F33" s="366"/>
      <c r="G33" s="366"/>
      <c r="H33" s="366"/>
      <c r="I33" s="366"/>
      <c r="J33" s="366"/>
      <c r="K33" s="366"/>
      <c r="L33" s="366"/>
      <c r="M33" s="366"/>
      <c r="N33" s="366"/>
      <c r="O33" s="366"/>
      <c r="P33" s="366"/>
      <c r="Q33" s="366"/>
      <c r="R33" s="366"/>
      <c r="S33" s="366"/>
      <c r="T33" s="366"/>
      <c r="U33" s="366"/>
      <c r="V33" s="366"/>
      <c r="W33" s="366"/>
      <c r="X33" s="366"/>
      <c r="Y33" s="366"/>
      <c r="Z33" s="20"/>
      <c r="AA33" s="366"/>
      <c r="AB33" s="366"/>
      <c r="AC33" s="366"/>
      <c r="AD33" s="20"/>
    </row>
    <row r="34" spans="2:34" ht="18.75">
      <c r="B34" s="366"/>
      <c r="C34" s="366"/>
      <c r="D34" s="366"/>
      <c r="E34" s="366"/>
      <c r="F34" s="366"/>
      <c r="G34" s="366"/>
      <c r="H34" s="366"/>
      <c r="I34" s="366"/>
      <c r="J34" s="366"/>
      <c r="K34" s="366"/>
      <c r="L34" s="366"/>
      <c r="M34" s="366"/>
      <c r="N34" s="366"/>
      <c r="O34" s="366"/>
      <c r="P34" s="366"/>
      <c r="Q34" s="366"/>
      <c r="R34" s="366"/>
      <c r="S34" s="366"/>
      <c r="T34" s="366"/>
      <c r="U34" s="366"/>
      <c r="V34" s="366"/>
      <c r="W34" s="366"/>
      <c r="X34" s="366"/>
      <c r="Y34" s="366"/>
      <c r="Z34" s="20"/>
      <c r="AA34" s="366"/>
      <c r="AB34" s="366"/>
      <c r="AC34" s="366"/>
      <c r="AD34" s="20"/>
    </row>
    <row r="35" spans="2:34" ht="18.75">
      <c r="B35" s="366"/>
      <c r="C35" s="366"/>
      <c r="D35" s="366"/>
      <c r="E35" s="366"/>
      <c r="F35" s="366"/>
      <c r="G35" s="366"/>
      <c r="H35" s="366"/>
      <c r="I35" s="366"/>
      <c r="J35" s="366"/>
      <c r="K35" s="366"/>
      <c r="L35" s="366"/>
      <c r="M35" s="366"/>
      <c r="N35" s="366"/>
      <c r="O35" s="366"/>
      <c r="P35" s="366"/>
      <c r="Q35" s="366"/>
      <c r="R35" s="366"/>
      <c r="S35" s="366"/>
      <c r="T35" s="366"/>
      <c r="U35" s="366"/>
      <c r="V35" s="366"/>
      <c r="W35" s="366"/>
      <c r="X35" s="366"/>
      <c r="Y35" s="366"/>
      <c r="Z35" s="20"/>
      <c r="AA35" s="366"/>
      <c r="AB35" s="366"/>
      <c r="AC35" s="366"/>
      <c r="AD35" s="20"/>
    </row>
    <row r="36" spans="2:34" ht="16.5">
      <c r="B36" s="687" t="s">
        <v>147</v>
      </c>
      <c r="C36" s="687"/>
      <c r="D36" s="687"/>
      <c r="E36" s="687"/>
      <c r="F36" s="687"/>
      <c r="G36" s="687"/>
      <c r="H36" s="687"/>
      <c r="I36" s="687"/>
      <c r="J36" s="687"/>
      <c r="K36" s="687"/>
      <c r="L36" s="687"/>
      <c r="M36" s="687"/>
      <c r="N36" s="687"/>
      <c r="O36" s="687"/>
      <c r="P36" s="687"/>
      <c r="Q36" s="687"/>
      <c r="R36" s="687"/>
      <c r="S36" s="687"/>
      <c r="T36" s="687"/>
      <c r="U36" s="687"/>
      <c r="V36" s="687"/>
      <c r="W36" s="687"/>
      <c r="X36" s="687"/>
      <c r="Y36" s="687"/>
      <c r="Z36" s="687"/>
      <c r="AA36" s="687"/>
      <c r="AB36" s="687"/>
      <c r="AC36" s="687"/>
      <c r="AD36" s="687"/>
      <c r="AE36" s="25"/>
      <c r="AF36" s="25"/>
      <c r="AG36" s="25"/>
      <c r="AH36" s="25"/>
    </row>
    <row r="37" spans="2:34" ht="16.5" customHeight="1">
      <c r="B37" s="28"/>
      <c r="C37" s="28"/>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5"/>
      <c r="AF37" s="25"/>
      <c r="AG37" s="25"/>
      <c r="AH37" s="25"/>
    </row>
  </sheetData>
  <sheetProtection formatCells="0"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06425-68E7-4A80-811E-2917E0BE22EE}">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697" t="s">
        <v>162</v>
      </c>
      <c r="C1" s="698"/>
      <c r="D1" s="698"/>
      <c r="E1" s="698"/>
      <c r="F1" s="698"/>
      <c r="G1" s="698"/>
      <c r="H1" s="698"/>
      <c r="I1" s="698"/>
      <c r="J1" s="698"/>
      <c r="K1" s="698"/>
      <c r="L1" s="698"/>
      <c r="M1" s="698"/>
      <c r="N1" s="698"/>
      <c r="O1" s="698"/>
      <c r="P1" s="698"/>
      <c r="Q1" s="698"/>
      <c r="R1" s="698"/>
      <c r="S1" s="698"/>
      <c r="T1" s="698"/>
      <c r="U1" s="698"/>
      <c r="V1" s="698"/>
      <c r="W1" s="698"/>
      <c r="X1" s="698"/>
      <c r="Y1" s="698"/>
      <c r="Z1" s="699"/>
      <c r="AA1" s="29"/>
      <c r="AB1" s="29"/>
      <c r="AC1" s="29"/>
      <c r="AD1" s="29"/>
    </row>
    <row r="2" spans="2:30">
      <c r="B2" s="700" t="s">
        <v>294</v>
      </c>
      <c r="C2" s="701"/>
      <c r="D2" s="701"/>
      <c r="E2" s="701"/>
      <c r="F2" s="701"/>
      <c r="G2" s="701"/>
      <c r="H2" s="701"/>
      <c r="I2" s="701"/>
      <c r="J2" s="701"/>
      <c r="K2" s="701"/>
      <c r="L2" s="701"/>
      <c r="M2" s="701"/>
      <c r="N2" s="701"/>
      <c r="O2" s="701"/>
      <c r="P2" s="701"/>
      <c r="Q2" s="701"/>
      <c r="R2" s="701"/>
      <c r="S2" s="701"/>
      <c r="T2" s="701"/>
      <c r="U2" s="701"/>
      <c r="V2" s="701"/>
      <c r="W2" s="701"/>
      <c r="X2" s="701"/>
      <c r="Y2" s="701"/>
      <c r="Z2" s="702"/>
      <c r="AA2" s="30"/>
      <c r="AB2" s="30"/>
      <c r="AC2" s="30"/>
      <c r="AD2" s="30"/>
    </row>
    <row r="3" spans="2:30">
      <c r="B3" s="703" t="s">
        <v>295</v>
      </c>
      <c r="C3" s="704"/>
      <c r="D3" s="704"/>
      <c r="E3" s="704"/>
      <c r="F3" s="704"/>
      <c r="G3" s="704"/>
      <c r="H3" s="704"/>
      <c r="I3" s="704"/>
      <c r="J3" s="704"/>
      <c r="K3" s="704"/>
      <c r="L3" s="704"/>
      <c r="M3" s="704"/>
      <c r="N3" s="704"/>
      <c r="O3" s="704"/>
      <c r="P3" s="704"/>
      <c r="Q3" s="704"/>
      <c r="R3" s="704"/>
      <c r="S3" s="704"/>
      <c r="T3" s="704"/>
      <c r="U3" s="704"/>
      <c r="V3" s="704"/>
      <c r="W3" s="704"/>
      <c r="X3" s="704"/>
      <c r="Y3" s="704"/>
      <c r="Z3" s="705"/>
      <c r="AA3" s="31"/>
      <c r="AB3" s="31"/>
      <c r="AC3" s="31"/>
      <c r="AD3" s="31"/>
    </row>
    <row r="4" spans="2:30">
      <c r="B4" s="706" t="s">
        <v>296</v>
      </c>
      <c r="C4" s="707"/>
      <c r="D4" s="707"/>
      <c r="E4" s="707"/>
      <c r="F4" s="707"/>
      <c r="G4" s="707"/>
      <c r="H4" s="707"/>
      <c r="I4" s="707"/>
      <c r="J4" s="707"/>
      <c r="K4" s="707"/>
      <c r="L4" s="707"/>
      <c r="M4" s="707"/>
      <c r="N4" s="707"/>
      <c r="O4" s="707"/>
      <c r="P4" s="707"/>
      <c r="Q4" s="707"/>
      <c r="R4" s="707"/>
      <c r="S4" s="707"/>
      <c r="T4" s="707"/>
      <c r="U4" s="707"/>
      <c r="V4" s="707"/>
      <c r="W4" s="707"/>
      <c r="X4" s="707"/>
      <c r="Y4" s="707"/>
      <c r="Z4" s="708"/>
      <c r="AA4" s="30"/>
      <c r="AB4" s="30"/>
      <c r="AC4" s="30"/>
      <c r="AD4" s="30"/>
    </row>
    <row r="5" spans="2:30">
      <c r="B5" s="706" t="s">
        <v>163</v>
      </c>
      <c r="C5" s="707"/>
      <c r="D5" s="707"/>
      <c r="E5" s="707"/>
      <c r="F5" s="707"/>
      <c r="G5" s="707"/>
      <c r="H5" s="707"/>
      <c r="I5" s="707"/>
      <c r="J5" s="707"/>
      <c r="K5" s="707"/>
      <c r="L5" s="707"/>
      <c r="M5" s="707"/>
      <c r="N5" s="707"/>
      <c r="O5" s="707"/>
      <c r="P5" s="707"/>
      <c r="Q5" s="707"/>
      <c r="R5" s="707"/>
      <c r="S5" s="707"/>
      <c r="T5" s="707"/>
      <c r="U5" s="707"/>
      <c r="V5" s="707"/>
      <c r="W5" s="707"/>
      <c r="X5" s="707"/>
      <c r="Y5" s="707"/>
      <c r="Z5" s="708"/>
      <c r="AA5" s="30"/>
      <c r="AB5" s="30"/>
      <c r="AC5" s="30"/>
      <c r="AD5" s="30"/>
    </row>
    <row r="6" spans="2:30" ht="16.5" thickBot="1">
      <c r="B6" s="694" t="s">
        <v>164</v>
      </c>
      <c r="C6" s="695"/>
      <c r="D6" s="695"/>
      <c r="E6" s="695"/>
      <c r="F6" s="695"/>
      <c r="G6" s="695"/>
      <c r="H6" s="695"/>
      <c r="I6" s="695"/>
      <c r="J6" s="695"/>
      <c r="K6" s="695"/>
      <c r="L6" s="695"/>
      <c r="M6" s="695"/>
      <c r="N6" s="695"/>
      <c r="O6" s="695"/>
      <c r="P6" s="695"/>
      <c r="Q6" s="695"/>
      <c r="R6" s="695"/>
      <c r="S6" s="695"/>
      <c r="T6" s="695"/>
      <c r="U6" s="695"/>
      <c r="V6" s="695"/>
      <c r="W6" s="695"/>
      <c r="X6" s="695"/>
      <c r="Y6" s="695"/>
      <c r="Z6" s="696"/>
      <c r="AA6" s="30"/>
      <c r="AB6" s="30"/>
      <c r="AC6" s="30"/>
      <c r="AD6" s="30"/>
    </row>
    <row r="7" spans="2:30">
      <c r="B7" s="709" t="s">
        <v>165</v>
      </c>
      <c r="C7" s="710"/>
      <c r="D7" s="710"/>
      <c r="E7" s="710"/>
      <c r="F7" s="710"/>
      <c r="G7" s="710"/>
      <c r="H7" s="710"/>
      <c r="I7" s="710"/>
      <c r="J7" s="710"/>
      <c r="K7" s="710"/>
      <c r="L7" s="710"/>
      <c r="M7" s="710"/>
      <c r="N7" s="710"/>
      <c r="O7" s="710"/>
      <c r="P7" s="710"/>
      <c r="Q7" s="710"/>
      <c r="R7" s="710"/>
      <c r="S7" s="710"/>
      <c r="T7" s="710"/>
      <c r="U7" s="710"/>
      <c r="V7" s="710"/>
      <c r="W7" s="710"/>
      <c r="X7" s="710"/>
      <c r="Y7" s="710"/>
      <c r="Z7" s="711"/>
      <c r="AA7" s="32"/>
      <c r="AB7" s="32"/>
      <c r="AC7" s="32"/>
      <c r="AD7" s="32"/>
    </row>
    <row r="8" spans="2:30">
      <c r="B8" s="712" t="s">
        <v>297</v>
      </c>
      <c r="C8" s="713"/>
      <c r="D8" s="713"/>
      <c r="E8" s="713"/>
      <c r="F8" s="713"/>
      <c r="G8" s="713"/>
      <c r="H8" s="713"/>
      <c r="I8" s="713"/>
      <c r="J8" s="713"/>
      <c r="K8" s="713"/>
      <c r="L8" s="713"/>
      <c r="M8" s="713"/>
      <c r="N8" s="713"/>
      <c r="O8" s="713"/>
      <c r="P8" s="713"/>
      <c r="Q8" s="713"/>
      <c r="R8" s="713"/>
      <c r="S8" s="713"/>
      <c r="T8" s="713"/>
      <c r="U8" s="713"/>
      <c r="V8" s="713"/>
      <c r="W8" s="713"/>
      <c r="X8" s="713"/>
      <c r="Y8" s="713"/>
      <c r="Z8" s="714"/>
      <c r="AA8" s="23"/>
      <c r="AB8" s="23"/>
      <c r="AC8" s="23"/>
      <c r="AD8" s="23"/>
    </row>
    <row r="9" spans="2:30">
      <c r="B9" s="706" t="s">
        <v>298</v>
      </c>
      <c r="C9" s="707"/>
      <c r="D9" s="707"/>
      <c r="E9" s="707"/>
      <c r="F9" s="707"/>
      <c r="G9" s="707"/>
      <c r="H9" s="707"/>
      <c r="I9" s="707"/>
      <c r="J9" s="707"/>
      <c r="K9" s="707"/>
      <c r="L9" s="707"/>
      <c r="M9" s="707"/>
      <c r="N9" s="707"/>
      <c r="O9" s="707"/>
      <c r="P9" s="707"/>
      <c r="Q9" s="707"/>
      <c r="R9" s="707"/>
      <c r="S9" s="707"/>
      <c r="T9" s="707"/>
      <c r="U9" s="707"/>
      <c r="V9" s="707"/>
      <c r="W9" s="707"/>
      <c r="X9" s="707"/>
      <c r="Y9" s="707"/>
      <c r="Z9" s="708"/>
      <c r="AA9" s="30"/>
      <c r="AB9" s="30"/>
      <c r="AC9" s="30"/>
      <c r="AD9" s="30"/>
    </row>
    <row r="10" spans="2:30">
      <c r="B10" s="706" t="s">
        <v>299</v>
      </c>
      <c r="C10" s="707"/>
      <c r="D10" s="707"/>
      <c r="E10" s="707"/>
      <c r="F10" s="707"/>
      <c r="G10" s="707"/>
      <c r="H10" s="707"/>
      <c r="I10" s="707"/>
      <c r="J10" s="707"/>
      <c r="K10" s="707"/>
      <c r="L10" s="707"/>
      <c r="M10" s="707"/>
      <c r="N10" s="707"/>
      <c r="O10" s="707"/>
      <c r="P10" s="707"/>
      <c r="Q10" s="707"/>
      <c r="R10" s="707"/>
      <c r="S10" s="707"/>
      <c r="T10" s="707"/>
      <c r="U10" s="707"/>
      <c r="V10" s="707"/>
      <c r="W10" s="707"/>
      <c r="X10" s="707"/>
      <c r="Y10" s="707"/>
      <c r="Z10" s="708"/>
      <c r="AA10" s="30"/>
      <c r="AB10" s="30"/>
      <c r="AC10" s="30"/>
      <c r="AD10" s="30"/>
    </row>
    <row r="11" spans="2:30">
      <c r="B11" s="706" t="s">
        <v>166</v>
      </c>
      <c r="C11" s="707"/>
      <c r="D11" s="707"/>
      <c r="E11" s="707"/>
      <c r="F11" s="707"/>
      <c r="G11" s="707"/>
      <c r="H11" s="707"/>
      <c r="I11" s="707"/>
      <c r="J11" s="707"/>
      <c r="K11" s="707"/>
      <c r="L11" s="707"/>
      <c r="M11" s="707"/>
      <c r="N11" s="707"/>
      <c r="O11" s="707"/>
      <c r="P11" s="707"/>
      <c r="Q11" s="707"/>
      <c r="R11" s="707"/>
      <c r="S11" s="707"/>
      <c r="T11" s="707"/>
      <c r="U11" s="707"/>
      <c r="V11" s="707"/>
      <c r="W11" s="707"/>
      <c r="X11" s="707"/>
      <c r="Y11" s="707"/>
      <c r="Z11" s="708"/>
      <c r="AA11" s="30"/>
      <c r="AB11" s="30"/>
      <c r="AC11" s="30"/>
      <c r="AD11" s="30"/>
    </row>
    <row r="12" spans="2:30" ht="16.5" thickBot="1">
      <c r="B12" s="694" t="s">
        <v>167</v>
      </c>
      <c r="C12" s="695"/>
      <c r="D12" s="695"/>
      <c r="E12" s="695"/>
      <c r="F12" s="695"/>
      <c r="G12" s="695"/>
      <c r="H12" s="695"/>
      <c r="I12" s="695"/>
      <c r="J12" s="695"/>
      <c r="K12" s="695"/>
      <c r="L12" s="695"/>
      <c r="M12" s="695"/>
      <c r="N12" s="695"/>
      <c r="O12" s="695"/>
      <c r="P12" s="695"/>
      <c r="Q12" s="695"/>
      <c r="R12" s="695"/>
      <c r="S12" s="695"/>
      <c r="T12" s="695"/>
      <c r="U12" s="695"/>
      <c r="V12" s="695"/>
      <c r="W12" s="695"/>
      <c r="X12" s="695"/>
      <c r="Y12" s="695"/>
      <c r="Z12" s="696"/>
      <c r="AA12" s="30"/>
      <c r="AB12" s="30"/>
      <c r="AC12" s="30"/>
      <c r="AD12" s="30"/>
    </row>
    <row r="13" spans="2:30">
      <c r="B13" s="709" t="s">
        <v>168</v>
      </c>
      <c r="C13" s="710"/>
      <c r="D13" s="710"/>
      <c r="E13" s="710"/>
      <c r="F13" s="710"/>
      <c r="G13" s="710"/>
      <c r="H13" s="710"/>
      <c r="I13" s="710"/>
      <c r="J13" s="710"/>
      <c r="K13" s="710"/>
      <c r="L13" s="710"/>
      <c r="M13" s="710"/>
      <c r="N13" s="710"/>
      <c r="O13" s="710"/>
      <c r="P13" s="710"/>
      <c r="Q13" s="710"/>
      <c r="R13" s="710"/>
      <c r="S13" s="710"/>
      <c r="T13" s="710"/>
      <c r="U13" s="710"/>
      <c r="V13" s="710"/>
      <c r="W13" s="710"/>
      <c r="X13" s="710"/>
      <c r="Y13" s="710"/>
      <c r="Z13" s="711"/>
      <c r="AA13" s="32"/>
      <c r="AB13" s="32"/>
      <c r="AC13" s="32"/>
      <c r="AD13" s="32"/>
    </row>
    <row r="14" spans="2:30">
      <c r="B14" s="706" t="s">
        <v>169</v>
      </c>
      <c r="C14" s="707"/>
      <c r="D14" s="707"/>
      <c r="E14" s="707"/>
      <c r="F14" s="707"/>
      <c r="G14" s="707"/>
      <c r="H14" s="707"/>
      <c r="I14" s="707"/>
      <c r="J14" s="707"/>
      <c r="K14" s="707"/>
      <c r="L14" s="707"/>
      <c r="M14" s="707"/>
      <c r="N14" s="707"/>
      <c r="O14" s="707"/>
      <c r="P14" s="707"/>
      <c r="Q14" s="707"/>
      <c r="R14" s="707"/>
      <c r="S14" s="707"/>
      <c r="T14" s="707"/>
      <c r="U14" s="707"/>
      <c r="V14" s="707"/>
      <c r="W14" s="707"/>
      <c r="X14" s="707"/>
      <c r="Y14" s="707"/>
      <c r="Z14" s="708"/>
      <c r="AA14" s="30"/>
      <c r="AB14" s="30"/>
      <c r="AC14" s="30"/>
      <c r="AD14" s="30"/>
    </row>
    <row r="15" spans="2:30">
      <c r="B15" s="706" t="s">
        <v>170</v>
      </c>
      <c r="C15" s="707"/>
      <c r="D15" s="707"/>
      <c r="E15" s="707"/>
      <c r="F15" s="707"/>
      <c r="G15" s="707"/>
      <c r="H15" s="707"/>
      <c r="I15" s="707"/>
      <c r="J15" s="707"/>
      <c r="K15" s="707"/>
      <c r="L15" s="707"/>
      <c r="M15" s="707"/>
      <c r="N15" s="707"/>
      <c r="O15" s="707"/>
      <c r="P15" s="707"/>
      <c r="Q15" s="707"/>
      <c r="R15" s="707"/>
      <c r="S15" s="707"/>
      <c r="T15" s="707"/>
      <c r="U15" s="707"/>
      <c r="V15" s="707"/>
      <c r="W15" s="707"/>
      <c r="X15" s="707"/>
      <c r="Y15" s="707"/>
      <c r="Z15" s="708"/>
      <c r="AA15" s="30"/>
      <c r="AB15" s="30"/>
      <c r="AC15" s="30"/>
      <c r="AD15" s="30"/>
    </row>
    <row r="16" spans="2:30">
      <c r="B16" s="706" t="s">
        <v>171</v>
      </c>
      <c r="C16" s="707"/>
      <c r="D16" s="707"/>
      <c r="E16" s="707"/>
      <c r="F16" s="707"/>
      <c r="G16" s="707"/>
      <c r="H16" s="707"/>
      <c r="I16" s="707"/>
      <c r="J16" s="707"/>
      <c r="K16" s="707"/>
      <c r="L16" s="707"/>
      <c r="M16" s="707"/>
      <c r="N16" s="707"/>
      <c r="O16" s="707"/>
      <c r="P16" s="707"/>
      <c r="Q16" s="707"/>
      <c r="R16" s="707"/>
      <c r="S16" s="707"/>
      <c r="T16" s="707"/>
      <c r="U16" s="707"/>
      <c r="V16" s="707"/>
      <c r="W16" s="707"/>
      <c r="X16" s="707"/>
      <c r="Y16" s="707"/>
      <c r="Z16" s="708"/>
      <c r="AA16" s="30"/>
      <c r="AB16" s="30"/>
      <c r="AC16" s="30"/>
      <c r="AD16" s="30"/>
    </row>
    <row r="17" spans="2:30" ht="24.75" customHeight="1">
      <c r="B17" s="706" t="s">
        <v>172</v>
      </c>
      <c r="C17" s="707"/>
      <c r="D17" s="707"/>
      <c r="E17" s="707"/>
      <c r="F17" s="707"/>
      <c r="G17" s="707"/>
      <c r="H17" s="707"/>
      <c r="I17" s="707"/>
      <c r="J17" s="707"/>
      <c r="K17" s="707"/>
      <c r="L17" s="707"/>
      <c r="M17" s="707"/>
      <c r="N17" s="707"/>
      <c r="O17" s="707"/>
      <c r="P17" s="707"/>
      <c r="Q17" s="707"/>
      <c r="R17" s="707"/>
      <c r="S17" s="707"/>
      <c r="T17" s="707"/>
      <c r="U17" s="707"/>
      <c r="V17" s="707"/>
      <c r="W17" s="707"/>
      <c r="X17" s="707"/>
      <c r="Y17" s="707"/>
      <c r="Z17" s="708"/>
      <c r="AA17" s="30"/>
      <c r="AB17" s="30"/>
      <c r="AC17" s="30"/>
      <c r="AD17" s="30"/>
    </row>
    <row r="18" spans="2:30">
      <c r="B18" s="706" t="s">
        <v>300</v>
      </c>
      <c r="C18" s="707"/>
      <c r="D18" s="707"/>
      <c r="E18" s="707"/>
      <c r="F18" s="707"/>
      <c r="G18" s="707"/>
      <c r="H18" s="707"/>
      <c r="I18" s="707"/>
      <c r="J18" s="707"/>
      <c r="K18" s="707"/>
      <c r="L18" s="707"/>
      <c r="M18" s="707"/>
      <c r="N18" s="707"/>
      <c r="O18" s="707"/>
      <c r="P18" s="707"/>
      <c r="Q18" s="707"/>
      <c r="R18" s="707"/>
      <c r="S18" s="707"/>
      <c r="T18" s="707"/>
      <c r="U18" s="707"/>
      <c r="V18" s="707"/>
      <c r="W18" s="707"/>
      <c r="X18" s="707"/>
      <c r="Y18" s="707"/>
      <c r="Z18" s="708"/>
      <c r="AA18" s="30"/>
      <c r="AB18" s="30"/>
      <c r="AC18" s="30"/>
      <c r="AD18" s="30"/>
    </row>
    <row r="19" spans="2:30">
      <c r="B19" s="706" t="s">
        <v>173</v>
      </c>
      <c r="C19" s="707"/>
      <c r="D19" s="707"/>
      <c r="E19" s="707"/>
      <c r="F19" s="707"/>
      <c r="G19" s="707"/>
      <c r="H19" s="707"/>
      <c r="I19" s="707"/>
      <c r="J19" s="707"/>
      <c r="K19" s="707"/>
      <c r="L19" s="707"/>
      <c r="M19" s="707"/>
      <c r="N19" s="707"/>
      <c r="O19" s="707"/>
      <c r="P19" s="707"/>
      <c r="Q19" s="707"/>
      <c r="R19" s="707"/>
      <c r="S19" s="707"/>
      <c r="T19" s="707"/>
      <c r="U19" s="707"/>
      <c r="V19" s="707"/>
      <c r="W19" s="707"/>
      <c r="X19" s="707"/>
      <c r="Y19" s="707"/>
      <c r="Z19" s="708"/>
      <c r="AA19" s="30"/>
      <c r="AB19" s="30"/>
      <c r="AC19" s="30"/>
      <c r="AD19" s="30"/>
    </row>
    <row r="20" spans="2:30">
      <c r="B20" s="715" t="s">
        <v>174</v>
      </c>
      <c r="C20" s="716"/>
      <c r="D20" s="716"/>
      <c r="E20" s="716"/>
      <c r="F20" s="716"/>
      <c r="G20" s="716"/>
      <c r="H20" s="716"/>
      <c r="I20" s="716"/>
      <c r="J20" s="716"/>
      <c r="K20" s="716"/>
      <c r="L20" s="716"/>
      <c r="M20" s="716"/>
      <c r="N20" s="716"/>
      <c r="O20" s="716"/>
      <c r="P20" s="716"/>
      <c r="Q20" s="716"/>
      <c r="R20" s="716"/>
      <c r="S20" s="716"/>
      <c r="T20" s="716"/>
      <c r="U20" s="716"/>
      <c r="V20" s="716"/>
      <c r="W20" s="716"/>
      <c r="X20" s="716"/>
      <c r="Y20" s="716"/>
      <c r="Z20" s="717"/>
      <c r="AA20" s="33"/>
      <c r="AB20" s="33"/>
      <c r="AC20" s="33"/>
      <c r="AD20" s="33"/>
    </row>
    <row r="21" spans="2:30">
      <c r="B21" s="706" t="s">
        <v>301</v>
      </c>
      <c r="C21" s="707"/>
      <c r="D21" s="707"/>
      <c r="E21" s="707"/>
      <c r="F21" s="707"/>
      <c r="G21" s="707"/>
      <c r="H21" s="707"/>
      <c r="I21" s="707"/>
      <c r="J21" s="707"/>
      <c r="K21" s="707"/>
      <c r="L21" s="707"/>
      <c r="M21" s="707"/>
      <c r="N21" s="707"/>
      <c r="O21" s="707"/>
      <c r="P21" s="707"/>
      <c r="Q21" s="707"/>
      <c r="R21" s="707"/>
      <c r="S21" s="707"/>
      <c r="T21" s="707"/>
      <c r="U21" s="707"/>
      <c r="V21" s="707"/>
      <c r="W21" s="707"/>
      <c r="X21" s="707"/>
      <c r="Y21" s="707"/>
      <c r="Z21" s="708"/>
      <c r="AA21" s="30"/>
      <c r="AB21" s="30"/>
      <c r="AC21" s="30"/>
      <c r="AD21" s="30"/>
    </row>
    <row r="22" spans="2:30" ht="16.5" thickBot="1">
      <c r="B22" s="694" t="s">
        <v>302</v>
      </c>
      <c r="C22" s="695"/>
      <c r="D22" s="695"/>
      <c r="E22" s="695"/>
      <c r="F22" s="695"/>
      <c r="G22" s="695"/>
      <c r="H22" s="695"/>
      <c r="I22" s="695"/>
      <c r="J22" s="695"/>
      <c r="K22" s="695"/>
      <c r="L22" s="695"/>
      <c r="M22" s="695"/>
      <c r="N22" s="695"/>
      <c r="O22" s="695"/>
      <c r="P22" s="695"/>
      <c r="Q22" s="695"/>
      <c r="R22" s="695"/>
      <c r="S22" s="695"/>
      <c r="T22" s="695"/>
      <c r="U22" s="695"/>
      <c r="V22" s="695"/>
      <c r="W22" s="695"/>
      <c r="X22" s="695"/>
      <c r="Y22" s="695"/>
      <c r="Z22" s="696"/>
      <c r="AA22" s="30"/>
      <c r="AB22" s="30"/>
      <c r="AC22" s="30"/>
      <c r="AD22" s="30"/>
    </row>
    <row r="23" spans="2:30">
      <c r="B23" s="718" t="s">
        <v>303</v>
      </c>
      <c r="C23" s="719"/>
      <c r="D23" s="719"/>
      <c r="E23" s="719"/>
      <c r="F23" s="719"/>
      <c r="G23" s="719"/>
      <c r="H23" s="719"/>
      <c r="I23" s="719"/>
      <c r="J23" s="719"/>
      <c r="K23" s="719"/>
      <c r="L23" s="719"/>
      <c r="M23" s="719"/>
      <c r="N23" s="719"/>
      <c r="O23" s="719"/>
      <c r="P23" s="719"/>
      <c r="Q23" s="719"/>
      <c r="R23" s="719"/>
      <c r="S23" s="719"/>
      <c r="T23" s="719"/>
      <c r="U23" s="719"/>
      <c r="V23" s="719"/>
      <c r="W23" s="719"/>
      <c r="X23" s="719"/>
      <c r="Y23" s="719"/>
      <c r="Z23" s="720"/>
      <c r="AA23" s="31"/>
      <c r="AB23" s="31"/>
      <c r="AC23" s="31"/>
      <c r="AD23" s="31"/>
    </row>
    <row r="24" spans="2:30">
      <c r="B24" s="703" t="s">
        <v>304</v>
      </c>
      <c r="C24" s="704"/>
      <c r="D24" s="704"/>
      <c r="E24" s="704"/>
      <c r="F24" s="704"/>
      <c r="G24" s="704"/>
      <c r="H24" s="704"/>
      <c r="I24" s="704"/>
      <c r="J24" s="704"/>
      <c r="K24" s="704"/>
      <c r="L24" s="704"/>
      <c r="M24" s="704"/>
      <c r="N24" s="704"/>
      <c r="O24" s="704"/>
      <c r="P24" s="704"/>
      <c r="Q24" s="704"/>
      <c r="R24" s="704"/>
      <c r="S24" s="704"/>
      <c r="T24" s="704"/>
      <c r="U24" s="704"/>
      <c r="V24" s="704"/>
      <c r="W24" s="704"/>
      <c r="X24" s="704"/>
      <c r="Y24" s="704"/>
      <c r="Z24" s="705"/>
      <c r="AA24" s="31"/>
      <c r="AB24" s="31"/>
      <c r="AC24" s="31"/>
      <c r="AD24" s="31"/>
    </row>
    <row r="25" spans="2:30">
      <c r="B25" s="703" t="s">
        <v>305</v>
      </c>
      <c r="C25" s="704"/>
      <c r="D25" s="704"/>
      <c r="E25" s="704"/>
      <c r="F25" s="704"/>
      <c r="G25" s="704"/>
      <c r="H25" s="704"/>
      <c r="I25" s="704"/>
      <c r="J25" s="704"/>
      <c r="K25" s="704"/>
      <c r="L25" s="704"/>
      <c r="M25" s="704"/>
      <c r="N25" s="704"/>
      <c r="O25" s="704"/>
      <c r="P25" s="704"/>
      <c r="Q25" s="704"/>
      <c r="R25" s="704"/>
      <c r="S25" s="704"/>
      <c r="T25" s="704"/>
      <c r="U25" s="704"/>
      <c r="V25" s="704"/>
      <c r="W25" s="704"/>
      <c r="X25" s="704"/>
      <c r="Y25" s="704"/>
      <c r="Z25" s="705"/>
      <c r="AA25" s="31"/>
      <c r="AB25" s="31"/>
      <c r="AC25" s="31"/>
      <c r="AD25" s="31"/>
    </row>
    <row r="26" spans="2:30" ht="16.5" thickBot="1">
      <c r="B26" s="723" t="s">
        <v>306</v>
      </c>
      <c r="C26" s="724"/>
      <c r="D26" s="724"/>
      <c r="E26" s="724"/>
      <c r="F26" s="724"/>
      <c r="G26" s="724"/>
      <c r="H26" s="724"/>
      <c r="I26" s="724"/>
      <c r="J26" s="724"/>
      <c r="K26" s="724"/>
      <c r="L26" s="724"/>
      <c r="M26" s="724"/>
      <c r="N26" s="724"/>
      <c r="O26" s="724"/>
      <c r="P26" s="724"/>
      <c r="Q26" s="724"/>
      <c r="R26" s="724"/>
      <c r="S26" s="724"/>
      <c r="T26" s="724"/>
      <c r="U26" s="724"/>
      <c r="V26" s="724"/>
      <c r="W26" s="724"/>
      <c r="X26" s="724"/>
      <c r="Y26" s="724"/>
      <c r="Z26" s="725"/>
      <c r="AA26" s="31"/>
      <c r="AB26" s="31"/>
      <c r="AC26" s="31"/>
      <c r="AD26" s="31"/>
    </row>
    <row r="27" spans="2:30">
      <c r="B27" s="726" t="s">
        <v>307</v>
      </c>
      <c r="C27" s="727"/>
      <c r="D27" s="727"/>
      <c r="E27" s="727"/>
      <c r="F27" s="727"/>
      <c r="G27" s="727"/>
      <c r="H27" s="727"/>
      <c r="I27" s="727"/>
      <c r="J27" s="727"/>
      <c r="K27" s="727"/>
      <c r="L27" s="727"/>
      <c r="M27" s="727"/>
      <c r="N27" s="727"/>
      <c r="O27" s="727"/>
      <c r="P27" s="727"/>
      <c r="Q27" s="727"/>
      <c r="R27" s="727"/>
      <c r="S27" s="727"/>
      <c r="T27" s="727"/>
      <c r="U27" s="727"/>
      <c r="V27" s="727"/>
      <c r="W27" s="727"/>
      <c r="X27" s="727"/>
      <c r="Y27" s="727"/>
      <c r="Z27" s="728"/>
      <c r="AA27" s="34"/>
      <c r="AB27" s="34"/>
      <c r="AC27" s="34"/>
      <c r="AD27" s="34"/>
    </row>
    <row r="28" spans="2:30" ht="15.75" customHeight="1">
      <c r="B28" s="729" t="s">
        <v>175</v>
      </c>
      <c r="C28" s="730"/>
      <c r="D28" s="731"/>
      <c r="E28" s="731"/>
      <c r="F28" s="731"/>
      <c r="G28" s="731"/>
      <c r="H28" s="731"/>
      <c r="I28" s="730" t="s">
        <v>176</v>
      </c>
      <c r="J28" s="730"/>
      <c r="K28" s="731"/>
      <c r="L28" s="731"/>
      <c r="M28" s="731"/>
      <c r="N28" s="731"/>
      <c r="O28" s="731"/>
      <c r="P28" s="731"/>
      <c r="Q28" s="731"/>
      <c r="R28" s="731"/>
      <c r="S28" s="731"/>
      <c r="T28" s="731"/>
      <c r="U28" s="731"/>
      <c r="V28" s="731"/>
      <c r="W28" s="731"/>
      <c r="X28" s="731"/>
      <c r="Y28" s="731"/>
      <c r="Z28" s="732"/>
      <c r="AA28" s="23"/>
      <c r="AB28" s="23"/>
      <c r="AC28" s="23"/>
      <c r="AD28" s="23"/>
    </row>
    <row r="29" spans="2:30" ht="16.5" customHeight="1" thickBot="1">
      <c r="B29" s="733" t="s">
        <v>177</v>
      </c>
      <c r="C29" s="734"/>
      <c r="D29" s="721"/>
      <c r="E29" s="721"/>
      <c r="F29" s="721"/>
      <c r="G29" s="721"/>
      <c r="H29" s="734" t="s">
        <v>178</v>
      </c>
      <c r="I29" s="734"/>
      <c r="J29" s="721"/>
      <c r="K29" s="721"/>
      <c r="L29" s="721"/>
      <c r="M29" s="721"/>
      <c r="N29" s="734" t="s">
        <v>179</v>
      </c>
      <c r="O29" s="734"/>
      <c r="P29" s="721"/>
      <c r="Q29" s="721"/>
      <c r="R29" s="721"/>
      <c r="S29" s="721"/>
      <c r="T29" s="721"/>
      <c r="U29" s="721"/>
      <c r="V29" s="721"/>
      <c r="W29" s="721"/>
      <c r="X29" s="721"/>
      <c r="Y29" s="721"/>
      <c r="Z29" s="722"/>
      <c r="AA29" s="23"/>
      <c r="AB29" s="23"/>
      <c r="AC29" s="23"/>
      <c r="AD29" s="23"/>
    </row>
    <row r="30" spans="2:30">
      <c r="B30" s="737" t="s">
        <v>180</v>
      </c>
      <c r="C30" s="738"/>
      <c r="D30" s="738"/>
      <c r="E30" s="738"/>
      <c r="F30" s="738"/>
      <c r="G30" s="738"/>
      <c r="H30" s="739" t="s">
        <v>308</v>
      </c>
      <c r="I30" s="739"/>
      <c r="J30" s="739"/>
      <c r="K30" s="739"/>
      <c r="L30" s="739"/>
      <c r="M30" s="739"/>
      <c r="N30" s="739"/>
      <c r="O30" s="739"/>
      <c r="P30" s="739"/>
      <c r="Q30" s="739"/>
      <c r="R30" s="739"/>
      <c r="S30" s="739"/>
      <c r="T30" s="739"/>
      <c r="U30" s="739"/>
      <c r="V30" s="739"/>
      <c r="W30" s="739"/>
      <c r="X30" s="739"/>
      <c r="Y30" s="739"/>
      <c r="Z30" s="740"/>
      <c r="AA30" s="35"/>
      <c r="AB30" s="35"/>
      <c r="AC30" s="35"/>
      <c r="AD30" s="35"/>
    </row>
    <row r="31" spans="2:30">
      <c r="B31" s="741" t="s">
        <v>309</v>
      </c>
      <c r="C31" s="742"/>
      <c r="D31" s="742"/>
      <c r="E31" s="742"/>
      <c r="F31" s="742"/>
      <c r="G31" s="742"/>
      <c r="H31" s="742"/>
      <c r="I31" s="742"/>
      <c r="J31" s="742"/>
      <c r="K31" s="742"/>
      <c r="L31" s="742"/>
      <c r="M31" s="742"/>
      <c r="N31" s="742"/>
      <c r="O31" s="742"/>
      <c r="P31" s="742"/>
      <c r="Q31" s="742"/>
      <c r="R31" s="742"/>
      <c r="S31" s="742"/>
      <c r="T31" s="742"/>
      <c r="U31" s="742"/>
      <c r="V31" s="742"/>
      <c r="W31" s="742"/>
      <c r="X31" s="742"/>
      <c r="Y31" s="742"/>
      <c r="Z31" s="743"/>
      <c r="AA31" s="35"/>
      <c r="AB31" s="35"/>
      <c r="AC31" s="35"/>
      <c r="AD31" s="35"/>
    </row>
    <row r="32" spans="2:30" ht="15.75" customHeight="1">
      <c r="B32" s="744" t="s">
        <v>310</v>
      </c>
      <c r="C32" s="745"/>
      <c r="D32" s="745"/>
      <c r="E32" s="745"/>
      <c r="F32" s="746"/>
      <c r="G32" s="746"/>
      <c r="H32" s="746"/>
      <c r="I32" s="746"/>
      <c r="J32" s="746"/>
      <c r="K32" s="746"/>
      <c r="L32" s="746"/>
      <c r="M32" s="746"/>
      <c r="N32" s="746"/>
      <c r="O32" s="746"/>
      <c r="P32" s="746"/>
      <c r="Q32" s="746"/>
      <c r="R32" s="746"/>
      <c r="S32" s="746"/>
      <c r="T32" s="746"/>
      <c r="U32" s="746"/>
      <c r="V32" s="746"/>
      <c r="W32" s="746"/>
      <c r="X32" s="746"/>
      <c r="Y32" s="746"/>
      <c r="Z32" s="747"/>
      <c r="AA32" s="36"/>
      <c r="AB32" s="36"/>
      <c r="AC32" s="36"/>
      <c r="AD32" s="36"/>
    </row>
    <row r="33" spans="2:30" ht="47.25" customHeight="1" thickBot="1">
      <c r="B33" s="748" t="s">
        <v>311</v>
      </c>
      <c r="C33" s="749"/>
      <c r="D33" s="749"/>
      <c r="E33" s="749"/>
      <c r="F33" s="749"/>
      <c r="G33" s="750"/>
      <c r="H33" s="751"/>
      <c r="I33" s="751"/>
      <c r="J33" s="751"/>
      <c r="K33" s="751"/>
      <c r="L33" s="751"/>
      <c r="M33" s="751"/>
      <c r="N33" s="751"/>
      <c r="O33" s="752" t="s">
        <v>312</v>
      </c>
      <c r="P33" s="753"/>
      <c r="Q33" s="753"/>
      <c r="R33" s="753"/>
      <c r="S33" s="753"/>
      <c r="T33" s="750"/>
      <c r="U33" s="751"/>
      <c r="V33" s="751"/>
      <c r="W33" s="751"/>
      <c r="X33" s="751"/>
      <c r="Y33" s="751"/>
      <c r="Z33" s="77"/>
      <c r="AA33" s="37"/>
      <c r="AB33" s="37"/>
      <c r="AC33" s="37"/>
      <c r="AD33" s="37"/>
    </row>
    <row r="34" spans="2:30">
      <c r="B34" s="735" t="s">
        <v>313</v>
      </c>
      <c r="C34" s="736"/>
      <c r="D34" s="736"/>
      <c r="E34" s="736"/>
      <c r="F34" s="736"/>
      <c r="G34" s="736"/>
      <c r="H34" s="736"/>
      <c r="I34" s="736"/>
      <c r="J34" s="736"/>
      <c r="K34" s="736"/>
      <c r="L34" s="736"/>
      <c r="M34" s="736"/>
      <c r="N34" s="736"/>
      <c r="O34" s="736"/>
      <c r="P34" s="736"/>
      <c r="Q34" s="736"/>
      <c r="R34" s="736"/>
      <c r="S34" s="736"/>
      <c r="T34" s="736"/>
      <c r="U34" s="736"/>
      <c r="V34" s="736"/>
      <c r="W34" s="736"/>
      <c r="X34" s="736"/>
      <c r="Y34" s="736"/>
      <c r="Z34" s="736"/>
      <c r="AA34" s="34"/>
      <c r="AB34" s="34"/>
      <c r="AC34" s="34"/>
      <c r="AD34" s="34"/>
    </row>
    <row r="35" spans="2:30" ht="16.5">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25"/>
      <c r="AB35" s="25"/>
      <c r="AC35" s="25"/>
      <c r="AD35" s="25"/>
    </row>
    <row r="36" spans="2:3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spans="2:3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2:3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2:30" ht="16.5">
      <c r="B39" s="687" t="s">
        <v>147</v>
      </c>
      <c r="C39" s="687"/>
      <c r="D39" s="687"/>
      <c r="E39" s="687"/>
      <c r="F39" s="687"/>
      <c r="G39" s="687"/>
      <c r="H39" s="687"/>
      <c r="I39" s="687"/>
      <c r="J39" s="687"/>
      <c r="K39" s="687"/>
      <c r="L39" s="687"/>
      <c r="M39" s="687"/>
      <c r="N39" s="687"/>
      <c r="O39" s="687"/>
      <c r="P39" s="687"/>
      <c r="Q39" s="687"/>
      <c r="R39" s="687"/>
      <c r="S39" s="687"/>
      <c r="T39" s="687"/>
      <c r="U39" s="687"/>
      <c r="V39" s="687"/>
      <c r="W39" s="687"/>
      <c r="X39" s="687"/>
      <c r="Y39" s="687"/>
      <c r="Z39" s="687"/>
      <c r="AA39" s="25"/>
      <c r="AB39" s="25"/>
      <c r="AC39" s="25"/>
      <c r="AD39" s="25"/>
    </row>
  </sheetData>
  <sheetProtection formatCells="0"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288E2-FEA1-4982-AD8C-03B9DA87CAA6}">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69" t="s">
        <v>181</v>
      </c>
      <c r="C1" s="769"/>
      <c r="D1" s="769"/>
      <c r="E1" s="769"/>
      <c r="F1" s="769"/>
      <c r="G1" s="769"/>
      <c r="H1" s="769"/>
      <c r="I1" s="769"/>
      <c r="J1" s="769"/>
      <c r="K1" s="769"/>
      <c r="L1" s="769"/>
      <c r="M1" s="769"/>
      <c r="N1" s="769"/>
      <c r="O1" s="769"/>
      <c r="P1" s="769"/>
      <c r="Q1" s="769"/>
      <c r="R1" s="769"/>
      <c r="S1" s="769"/>
      <c r="T1" s="769"/>
      <c r="U1" s="769"/>
      <c r="V1" s="769"/>
      <c r="W1" s="769"/>
      <c r="X1" s="769"/>
      <c r="Y1" s="769"/>
      <c r="Z1" s="769"/>
    </row>
    <row r="2" spans="2:30" ht="27.75">
      <c r="B2" s="756" t="s">
        <v>182</v>
      </c>
      <c r="C2" s="757"/>
      <c r="D2" s="757"/>
      <c r="E2" s="757"/>
      <c r="F2" s="757"/>
      <c r="G2" s="757"/>
      <c r="H2" s="757"/>
      <c r="I2" s="757"/>
      <c r="J2" s="757"/>
      <c r="K2" s="757"/>
      <c r="L2" s="757"/>
      <c r="M2" s="757"/>
      <c r="N2" s="757"/>
      <c r="O2" s="757"/>
      <c r="P2" s="757"/>
      <c r="Q2" s="757"/>
      <c r="R2" s="757"/>
      <c r="S2" s="757"/>
      <c r="T2" s="757"/>
      <c r="U2" s="757"/>
      <c r="V2" s="757"/>
      <c r="W2" s="757"/>
      <c r="X2" s="757"/>
      <c r="Y2" s="757"/>
      <c r="Z2" s="758"/>
      <c r="AA2" s="29"/>
      <c r="AB2" s="29"/>
      <c r="AC2" s="29"/>
      <c r="AD2" s="29"/>
    </row>
    <row r="3" spans="2:30" ht="27.75">
      <c r="B3" s="759" t="s">
        <v>183</v>
      </c>
      <c r="C3" s="760"/>
      <c r="D3" s="760"/>
      <c r="E3" s="760"/>
      <c r="F3" s="760"/>
      <c r="G3" s="760"/>
      <c r="H3" s="760"/>
      <c r="I3" s="760"/>
      <c r="J3" s="760"/>
      <c r="K3" s="760"/>
      <c r="L3" s="760"/>
      <c r="M3" s="760"/>
      <c r="N3" s="760"/>
      <c r="O3" s="760"/>
      <c r="P3" s="760"/>
      <c r="Q3" s="760"/>
      <c r="R3" s="760"/>
      <c r="S3" s="760"/>
      <c r="T3" s="760"/>
      <c r="U3" s="760"/>
      <c r="V3" s="760"/>
      <c r="W3" s="760"/>
      <c r="X3" s="760"/>
      <c r="Y3" s="760"/>
      <c r="Z3" s="761"/>
      <c r="AA3" s="30"/>
      <c r="AB3" s="30"/>
      <c r="AC3" s="30"/>
      <c r="AD3" s="30"/>
    </row>
    <row r="4" spans="2:30" ht="27.75">
      <c r="B4" s="759" t="s">
        <v>184</v>
      </c>
      <c r="C4" s="760"/>
      <c r="D4" s="760"/>
      <c r="E4" s="760"/>
      <c r="F4" s="760"/>
      <c r="G4" s="760"/>
      <c r="H4" s="760"/>
      <c r="I4" s="760"/>
      <c r="J4" s="760"/>
      <c r="K4" s="760"/>
      <c r="L4" s="760"/>
      <c r="M4" s="760"/>
      <c r="N4" s="760"/>
      <c r="O4" s="760"/>
      <c r="P4" s="760"/>
      <c r="Q4" s="760"/>
      <c r="R4" s="760"/>
      <c r="S4" s="760"/>
      <c r="T4" s="760"/>
      <c r="U4" s="760"/>
      <c r="V4" s="760"/>
      <c r="W4" s="760"/>
      <c r="X4" s="760"/>
      <c r="Y4" s="760"/>
      <c r="Z4" s="761"/>
      <c r="AA4" s="31"/>
      <c r="AB4" s="31"/>
      <c r="AC4" s="31"/>
      <c r="AD4" s="31"/>
    </row>
    <row r="5" spans="2:30" ht="25.5">
      <c r="B5" s="762" t="s">
        <v>314</v>
      </c>
      <c r="C5" s="763"/>
      <c r="D5" s="763"/>
      <c r="E5" s="763"/>
      <c r="F5" s="763"/>
      <c r="G5" s="763"/>
      <c r="H5" s="763"/>
      <c r="I5" s="763"/>
      <c r="J5" s="763"/>
      <c r="K5" s="763"/>
      <c r="L5" s="763"/>
      <c r="M5" s="763"/>
      <c r="N5" s="763"/>
      <c r="O5" s="763"/>
      <c r="P5" s="763"/>
      <c r="Q5" s="763"/>
      <c r="R5" s="763"/>
      <c r="S5" s="763"/>
      <c r="T5" s="763"/>
      <c r="U5" s="763"/>
      <c r="V5" s="763"/>
      <c r="W5" s="763"/>
      <c r="X5" s="763"/>
      <c r="Y5" s="763"/>
      <c r="Z5" s="764"/>
      <c r="AA5" s="30"/>
      <c r="AB5" s="30"/>
      <c r="AC5" s="30"/>
      <c r="AD5" s="30"/>
    </row>
    <row r="6" spans="2:30" ht="26.25" thickBot="1">
      <c r="B6" s="765" t="s">
        <v>185</v>
      </c>
      <c r="C6" s="766"/>
      <c r="D6" s="766"/>
      <c r="E6" s="766"/>
      <c r="F6" s="766"/>
      <c r="G6" s="766"/>
      <c r="H6" s="766"/>
      <c r="I6" s="766"/>
      <c r="J6" s="766"/>
      <c r="K6" s="766"/>
      <c r="L6" s="766"/>
      <c r="M6" s="766"/>
      <c r="N6" s="766"/>
      <c r="O6" s="766"/>
      <c r="P6" s="766"/>
      <c r="Q6" s="766"/>
      <c r="R6" s="766"/>
      <c r="S6" s="766"/>
      <c r="T6" s="766"/>
      <c r="U6" s="766"/>
      <c r="V6" s="766"/>
      <c r="W6" s="766"/>
      <c r="X6" s="766"/>
      <c r="Y6" s="766"/>
      <c r="Z6" s="767"/>
      <c r="AA6" s="30"/>
      <c r="AB6" s="30"/>
      <c r="AC6" s="30"/>
      <c r="AD6" s="30"/>
    </row>
    <row r="7" spans="2:30" ht="27.75">
      <c r="B7" s="756" t="s">
        <v>186</v>
      </c>
      <c r="C7" s="757"/>
      <c r="D7" s="757"/>
      <c r="E7" s="757"/>
      <c r="F7" s="757"/>
      <c r="G7" s="757"/>
      <c r="H7" s="757"/>
      <c r="I7" s="757"/>
      <c r="J7" s="757"/>
      <c r="K7" s="757"/>
      <c r="L7" s="757"/>
      <c r="M7" s="757"/>
      <c r="N7" s="757"/>
      <c r="O7" s="757"/>
      <c r="P7" s="757"/>
      <c r="Q7" s="757"/>
      <c r="R7" s="757"/>
      <c r="S7" s="757"/>
      <c r="T7" s="757"/>
      <c r="U7" s="757"/>
      <c r="V7" s="757"/>
      <c r="W7" s="757"/>
      <c r="X7" s="757"/>
      <c r="Y7" s="757"/>
      <c r="Z7" s="758"/>
      <c r="AA7" s="30"/>
      <c r="AB7" s="30"/>
      <c r="AC7" s="30"/>
      <c r="AD7" s="30"/>
    </row>
    <row r="8" spans="2:30" ht="27.75">
      <c r="B8" s="759" t="s">
        <v>183</v>
      </c>
      <c r="C8" s="760"/>
      <c r="D8" s="760"/>
      <c r="E8" s="760"/>
      <c r="F8" s="760"/>
      <c r="G8" s="760"/>
      <c r="H8" s="760"/>
      <c r="I8" s="760"/>
      <c r="J8" s="760"/>
      <c r="K8" s="760"/>
      <c r="L8" s="760"/>
      <c r="M8" s="760"/>
      <c r="N8" s="760"/>
      <c r="O8" s="760"/>
      <c r="P8" s="760"/>
      <c r="Q8" s="760"/>
      <c r="R8" s="760"/>
      <c r="S8" s="760"/>
      <c r="T8" s="760"/>
      <c r="U8" s="760"/>
      <c r="V8" s="760"/>
      <c r="W8" s="760"/>
      <c r="X8" s="760"/>
      <c r="Y8" s="760"/>
      <c r="Z8" s="761"/>
      <c r="AA8" s="32"/>
      <c r="AB8" s="32"/>
      <c r="AC8" s="32"/>
      <c r="AD8" s="32"/>
    </row>
    <row r="9" spans="2:30" ht="27.75">
      <c r="B9" s="759" t="s">
        <v>187</v>
      </c>
      <c r="C9" s="760"/>
      <c r="D9" s="760"/>
      <c r="E9" s="760"/>
      <c r="F9" s="760"/>
      <c r="G9" s="760"/>
      <c r="H9" s="760"/>
      <c r="I9" s="760"/>
      <c r="J9" s="760"/>
      <c r="K9" s="760"/>
      <c r="L9" s="760"/>
      <c r="M9" s="760"/>
      <c r="N9" s="760"/>
      <c r="O9" s="760"/>
      <c r="P9" s="760"/>
      <c r="Q9" s="760"/>
      <c r="R9" s="760"/>
      <c r="S9" s="760"/>
      <c r="T9" s="760"/>
      <c r="U9" s="760"/>
      <c r="V9" s="760"/>
      <c r="W9" s="760"/>
      <c r="X9" s="760"/>
      <c r="Y9" s="760"/>
      <c r="Z9" s="761"/>
      <c r="AA9" s="23"/>
      <c r="AB9" s="23"/>
      <c r="AC9" s="23"/>
      <c r="AD9" s="23"/>
    </row>
    <row r="10" spans="2:30" ht="25.5">
      <c r="B10" s="762" t="s">
        <v>315</v>
      </c>
      <c r="C10" s="763"/>
      <c r="D10" s="763"/>
      <c r="E10" s="763"/>
      <c r="F10" s="763"/>
      <c r="G10" s="763"/>
      <c r="H10" s="763"/>
      <c r="I10" s="763"/>
      <c r="J10" s="763"/>
      <c r="K10" s="763"/>
      <c r="L10" s="763"/>
      <c r="M10" s="763"/>
      <c r="N10" s="763"/>
      <c r="O10" s="763"/>
      <c r="P10" s="763"/>
      <c r="Q10" s="763"/>
      <c r="R10" s="763"/>
      <c r="S10" s="763"/>
      <c r="T10" s="763"/>
      <c r="U10" s="763"/>
      <c r="V10" s="763"/>
      <c r="W10" s="763"/>
      <c r="X10" s="763"/>
      <c r="Y10" s="763"/>
      <c r="Z10" s="764"/>
      <c r="AA10" s="30"/>
      <c r="AB10" s="30"/>
      <c r="AC10" s="30"/>
      <c r="AD10" s="30"/>
    </row>
    <row r="11" spans="2:30" ht="26.25" thickBot="1">
      <c r="B11" s="765" t="s">
        <v>188</v>
      </c>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7"/>
      <c r="AA11" s="30"/>
      <c r="AB11" s="30"/>
      <c r="AC11" s="30"/>
      <c r="AD11" s="30"/>
    </row>
    <row r="12" spans="2:30" ht="27.75">
      <c r="B12" s="756" t="s">
        <v>189</v>
      </c>
      <c r="C12" s="757"/>
      <c r="D12" s="757"/>
      <c r="E12" s="757"/>
      <c r="F12" s="757"/>
      <c r="G12" s="757"/>
      <c r="H12" s="757"/>
      <c r="I12" s="757"/>
      <c r="J12" s="757"/>
      <c r="K12" s="757"/>
      <c r="L12" s="757"/>
      <c r="M12" s="757"/>
      <c r="N12" s="757"/>
      <c r="O12" s="757"/>
      <c r="P12" s="757"/>
      <c r="Q12" s="757"/>
      <c r="R12" s="757"/>
      <c r="S12" s="757"/>
      <c r="T12" s="757"/>
      <c r="U12" s="757"/>
      <c r="V12" s="757"/>
      <c r="W12" s="757"/>
      <c r="X12" s="757"/>
      <c r="Y12" s="757"/>
      <c r="Z12" s="758"/>
      <c r="AA12" s="30"/>
      <c r="AB12" s="30"/>
      <c r="AC12" s="30"/>
      <c r="AD12" s="30"/>
    </row>
    <row r="13" spans="2:30" ht="27.75">
      <c r="B13" s="759" t="s">
        <v>183</v>
      </c>
      <c r="C13" s="760"/>
      <c r="D13" s="760"/>
      <c r="E13" s="760"/>
      <c r="F13" s="760"/>
      <c r="G13" s="760"/>
      <c r="H13" s="760"/>
      <c r="I13" s="760"/>
      <c r="J13" s="760"/>
      <c r="K13" s="760"/>
      <c r="L13" s="760"/>
      <c r="M13" s="760"/>
      <c r="N13" s="760"/>
      <c r="O13" s="760"/>
      <c r="P13" s="760"/>
      <c r="Q13" s="760"/>
      <c r="R13" s="760"/>
      <c r="S13" s="760"/>
      <c r="T13" s="760"/>
      <c r="U13" s="760"/>
      <c r="V13" s="760"/>
      <c r="W13" s="760"/>
      <c r="X13" s="760"/>
      <c r="Y13" s="760"/>
      <c r="Z13" s="761"/>
      <c r="AA13" s="30"/>
      <c r="AB13" s="30"/>
      <c r="AC13" s="30"/>
      <c r="AD13" s="30"/>
    </row>
    <row r="14" spans="2:30" ht="27.75">
      <c r="B14" s="759" t="s">
        <v>187</v>
      </c>
      <c r="C14" s="760"/>
      <c r="D14" s="760"/>
      <c r="E14" s="760"/>
      <c r="F14" s="760"/>
      <c r="G14" s="760"/>
      <c r="H14" s="760"/>
      <c r="I14" s="760"/>
      <c r="J14" s="760"/>
      <c r="K14" s="760"/>
      <c r="L14" s="760"/>
      <c r="M14" s="760"/>
      <c r="N14" s="760"/>
      <c r="O14" s="760"/>
      <c r="P14" s="760"/>
      <c r="Q14" s="760"/>
      <c r="R14" s="760"/>
      <c r="S14" s="760"/>
      <c r="T14" s="760"/>
      <c r="U14" s="760"/>
      <c r="V14" s="760"/>
      <c r="W14" s="760"/>
      <c r="X14" s="760"/>
      <c r="Y14" s="760"/>
      <c r="Z14" s="761"/>
      <c r="AA14" s="32"/>
      <c r="AB14" s="32"/>
      <c r="AC14" s="32"/>
      <c r="AD14" s="32"/>
    </row>
    <row r="15" spans="2:30" ht="25.5">
      <c r="B15" s="762" t="s">
        <v>316</v>
      </c>
      <c r="C15" s="763"/>
      <c r="D15" s="763"/>
      <c r="E15" s="763"/>
      <c r="F15" s="763"/>
      <c r="G15" s="763"/>
      <c r="H15" s="763"/>
      <c r="I15" s="763"/>
      <c r="J15" s="763"/>
      <c r="K15" s="763"/>
      <c r="L15" s="763"/>
      <c r="M15" s="763"/>
      <c r="N15" s="763"/>
      <c r="O15" s="763"/>
      <c r="P15" s="763"/>
      <c r="Q15" s="763"/>
      <c r="R15" s="763"/>
      <c r="S15" s="763"/>
      <c r="T15" s="763"/>
      <c r="U15" s="763"/>
      <c r="V15" s="763"/>
      <c r="W15" s="763"/>
      <c r="X15" s="763"/>
      <c r="Y15" s="763"/>
      <c r="Z15" s="764"/>
      <c r="AA15" s="30"/>
      <c r="AB15" s="30"/>
      <c r="AC15" s="30"/>
      <c r="AD15" s="30"/>
    </row>
    <row r="16" spans="2:30" ht="26.25" thickBot="1">
      <c r="B16" s="765" t="s">
        <v>190</v>
      </c>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7"/>
      <c r="AA16" s="30"/>
      <c r="AB16" s="30"/>
      <c r="AC16" s="30"/>
      <c r="AD16" s="30"/>
    </row>
    <row r="17" spans="2:30">
      <c r="B17" s="370"/>
      <c r="C17" s="56"/>
      <c r="D17" s="56"/>
      <c r="E17" s="56"/>
      <c r="F17" s="56"/>
      <c r="G17" s="56"/>
      <c r="H17" s="56"/>
      <c r="I17" s="56"/>
      <c r="J17" s="56"/>
      <c r="K17" s="56"/>
      <c r="L17" s="56"/>
      <c r="M17" s="56"/>
      <c r="N17" s="56"/>
      <c r="O17" s="56"/>
      <c r="P17" s="56"/>
      <c r="Q17" s="56"/>
      <c r="R17" s="56"/>
      <c r="S17" s="56"/>
      <c r="T17" s="56"/>
      <c r="U17" s="56"/>
      <c r="V17" s="56"/>
      <c r="W17" s="56"/>
      <c r="X17" s="56"/>
      <c r="Y17" s="56"/>
      <c r="Z17" s="57"/>
      <c r="AA17" s="30"/>
      <c r="AB17" s="30"/>
      <c r="AC17" s="30"/>
      <c r="AD17" s="30"/>
    </row>
    <row r="18" spans="2:30">
      <c r="B18" s="768" t="s">
        <v>191</v>
      </c>
      <c r="C18" s="768"/>
      <c r="D18" s="768"/>
      <c r="E18" s="768"/>
      <c r="F18" s="768"/>
      <c r="G18" s="768"/>
      <c r="H18" s="768"/>
      <c r="I18" s="768"/>
      <c r="J18" s="768"/>
      <c r="K18" s="768"/>
      <c r="L18" s="768"/>
      <c r="M18" s="768"/>
      <c r="N18" s="768"/>
      <c r="O18" s="768"/>
      <c r="P18" s="768"/>
      <c r="Q18" s="768"/>
      <c r="R18" s="768"/>
      <c r="S18" s="768"/>
      <c r="T18" s="768"/>
      <c r="U18" s="768"/>
      <c r="V18" s="768"/>
      <c r="W18" s="768"/>
      <c r="X18" s="768"/>
      <c r="Y18" s="768"/>
      <c r="Z18" s="768"/>
      <c r="AA18" s="30"/>
      <c r="AB18" s="30"/>
      <c r="AC18" s="30"/>
      <c r="AD18" s="30"/>
    </row>
    <row r="19" spans="2:30">
      <c r="B19" s="754" t="s">
        <v>192</v>
      </c>
      <c r="C19" s="754"/>
      <c r="D19" s="754"/>
      <c r="E19" s="754"/>
      <c r="F19" s="754"/>
      <c r="G19" s="754"/>
      <c r="H19" s="754"/>
      <c r="I19" s="754"/>
      <c r="J19" s="754"/>
      <c r="K19" s="754"/>
      <c r="L19" s="754"/>
      <c r="M19" s="754"/>
      <c r="N19" s="754"/>
      <c r="O19" s="754"/>
      <c r="P19" s="754"/>
      <c r="Q19" s="754"/>
      <c r="R19" s="754"/>
      <c r="S19" s="754"/>
      <c r="T19" s="754"/>
      <c r="U19" s="754"/>
      <c r="V19" s="754"/>
      <c r="W19" s="754"/>
      <c r="X19" s="754"/>
      <c r="Y19" s="754"/>
      <c r="Z19" s="754"/>
      <c r="AA19" s="30"/>
      <c r="AB19" s="30"/>
      <c r="AC19" s="30"/>
      <c r="AD19" s="30"/>
    </row>
    <row r="20" spans="2:30">
      <c r="B20" s="754" t="s">
        <v>193</v>
      </c>
      <c r="C20" s="754"/>
      <c r="D20" s="754"/>
      <c r="E20" s="754"/>
      <c r="F20" s="754"/>
      <c r="G20" s="754"/>
      <c r="H20" s="754"/>
      <c r="I20" s="754"/>
      <c r="J20" s="754"/>
      <c r="K20" s="754"/>
      <c r="L20" s="754"/>
      <c r="M20" s="754"/>
      <c r="N20" s="754"/>
      <c r="O20" s="754"/>
      <c r="P20" s="754"/>
      <c r="Q20" s="754"/>
      <c r="R20" s="754"/>
      <c r="S20" s="754"/>
      <c r="T20" s="754"/>
      <c r="U20" s="754"/>
      <c r="V20" s="754"/>
      <c r="W20" s="754"/>
      <c r="X20" s="754"/>
      <c r="Y20" s="754"/>
      <c r="Z20" s="754"/>
      <c r="AA20" s="30"/>
      <c r="AB20" s="30"/>
      <c r="AC20" s="30"/>
      <c r="AD20" s="30"/>
    </row>
    <row r="21" spans="2:30">
      <c r="B21" s="754" t="s">
        <v>194</v>
      </c>
      <c r="C21" s="754"/>
      <c r="D21" s="754"/>
      <c r="E21" s="754"/>
      <c r="F21" s="754"/>
      <c r="G21" s="754"/>
      <c r="H21" s="754"/>
      <c r="I21" s="754"/>
      <c r="J21" s="754"/>
      <c r="K21" s="754"/>
      <c r="L21" s="754"/>
      <c r="M21" s="754"/>
      <c r="N21" s="754"/>
      <c r="O21" s="754"/>
      <c r="P21" s="754"/>
      <c r="Q21" s="754"/>
      <c r="R21" s="754"/>
      <c r="S21" s="754"/>
      <c r="T21" s="754"/>
      <c r="U21" s="754"/>
      <c r="V21" s="754"/>
      <c r="W21" s="754"/>
      <c r="X21" s="754"/>
      <c r="Y21" s="754"/>
      <c r="Z21" s="754"/>
      <c r="AA21" s="33"/>
      <c r="AB21" s="33"/>
      <c r="AC21" s="33"/>
      <c r="AD21" s="33"/>
    </row>
    <row r="22" spans="2:30">
      <c r="B22" s="754" t="s">
        <v>195</v>
      </c>
      <c r="C22" s="754"/>
      <c r="D22" s="754"/>
      <c r="E22" s="754"/>
      <c r="F22" s="754"/>
      <c r="G22" s="754"/>
      <c r="H22" s="754"/>
      <c r="I22" s="754"/>
      <c r="J22" s="754"/>
      <c r="K22" s="754"/>
      <c r="L22" s="754"/>
      <c r="M22" s="754"/>
      <c r="N22" s="754"/>
      <c r="O22" s="754"/>
      <c r="P22" s="754"/>
      <c r="Q22" s="754"/>
      <c r="R22" s="754"/>
      <c r="S22" s="754"/>
      <c r="T22" s="754"/>
      <c r="U22" s="754"/>
      <c r="V22" s="754"/>
      <c r="W22" s="754"/>
      <c r="X22" s="754"/>
      <c r="Y22" s="754"/>
      <c r="Z22" s="754"/>
      <c r="AA22" s="30"/>
      <c r="AB22" s="30"/>
      <c r="AC22" s="30"/>
      <c r="AD22" s="30"/>
    </row>
    <row r="23" spans="2:30">
      <c r="B23" s="754" t="s">
        <v>196</v>
      </c>
      <c r="C23" s="754"/>
      <c r="D23" s="754"/>
      <c r="E23" s="754"/>
      <c r="F23" s="754"/>
      <c r="G23" s="754"/>
      <c r="H23" s="754"/>
      <c r="I23" s="754"/>
      <c r="J23" s="754"/>
      <c r="K23" s="754"/>
      <c r="L23" s="754"/>
      <c r="M23" s="754"/>
      <c r="N23" s="754"/>
      <c r="O23" s="754"/>
      <c r="P23" s="754"/>
      <c r="Q23" s="754"/>
      <c r="R23" s="754"/>
      <c r="S23" s="754"/>
      <c r="T23" s="754"/>
      <c r="U23" s="754"/>
      <c r="V23" s="754"/>
      <c r="W23" s="754"/>
      <c r="X23" s="754"/>
      <c r="Y23" s="754"/>
      <c r="Z23" s="754"/>
      <c r="AA23" s="30"/>
      <c r="AB23" s="30"/>
      <c r="AC23" s="30"/>
      <c r="AD23" s="30"/>
    </row>
    <row r="24" spans="2:30">
      <c r="B24" s="754" t="s">
        <v>197</v>
      </c>
      <c r="C24" s="754"/>
      <c r="D24" s="754"/>
      <c r="E24" s="754"/>
      <c r="F24" s="754"/>
      <c r="G24" s="754"/>
      <c r="H24" s="754"/>
      <c r="I24" s="754"/>
      <c r="J24" s="754"/>
      <c r="K24" s="754"/>
      <c r="L24" s="754"/>
      <c r="M24" s="754"/>
      <c r="N24" s="754"/>
      <c r="O24" s="754"/>
      <c r="P24" s="754"/>
      <c r="Q24" s="754"/>
      <c r="R24" s="754"/>
      <c r="S24" s="754"/>
      <c r="T24" s="754"/>
      <c r="U24" s="754"/>
      <c r="V24" s="754"/>
      <c r="W24" s="754"/>
      <c r="X24" s="754"/>
      <c r="Y24" s="754"/>
      <c r="Z24" s="754"/>
      <c r="AA24" s="31"/>
      <c r="AB24" s="31"/>
      <c r="AC24" s="31"/>
      <c r="AD24" s="31"/>
    </row>
    <row r="25" spans="2:30">
      <c r="B25" s="754" t="s">
        <v>198</v>
      </c>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31"/>
      <c r="AB25" s="31"/>
      <c r="AC25" s="31"/>
      <c r="AD25" s="31"/>
    </row>
    <row r="26" spans="2:30">
      <c r="B26" s="754" t="s">
        <v>199</v>
      </c>
      <c r="C26" s="754"/>
      <c r="D26" s="754"/>
      <c r="E26" s="754"/>
      <c r="F26" s="754"/>
      <c r="G26" s="754"/>
      <c r="H26" s="754"/>
      <c r="I26" s="754"/>
      <c r="J26" s="754"/>
      <c r="K26" s="754"/>
      <c r="L26" s="754"/>
      <c r="M26" s="754"/>
      <c r="N26" s="754"/>
      <c r="O26" s="754"/>
      <c r="P26" s="754"/>
      <c r="Q26" s="754"/>
      <c r="R26" s="754"/>
      <c r="S26" s="754"/>
      <c r="T26" s="754"/>
      <c r="U26" s="754"/>
      <c r="V26" s="754"/>
      <c r="W26" s="754"/>
      <c r="X26" s="754"/>
      <c r="Y26" s="754"/>
      <c r="Z26" s="754"/>
      <c r="AA26" s="31"/>
      <c r="AB26" s="31"/>
      <c r="AC26" s="31"/>
      <c r="AD26" s="31"/>
    </row>
    <row r="27" spans="2:30">
      <c r="B27" s="754" t="s">
        <v>200</v>
      </c>
      <c r="C27" s="754"/>
      <c r="D27" s="754"/>
      <c r="E27" s="754"/>
      <c r="F27" s="754"/>
      <c r="G27" s="754"/>
      <c r="H27" s="754"/>
      <c r="I27" s="754"/>
      <c r="J27" s="754"/>
      <c r="K27" s="754"/>
      <c r="L27" s="754"/>
      <c r="M27" s="754"/>
      <c r="N27" s="754"/>
      <c r="O27" s="754"/>
      <c r="P27" s="754"/>
      <c r="Q27" s="754"/>
      <c r="R27" s="754"/>
      <c r="S27" s="754"/>
      <c r="T27" s="754"/>
      <c r="U27" s="754"/>
      <c r="V27" s="754"/>
      <c r="W27" s="754"/>
      <c r="X27" s="754"/>
      <c r="Y27" s="754"/>
      <c r="Z27" s="754"/>
      <c r="AA27" s="31"/>
      <c r="AB27" s="31"/>
      <c r="AC27" s="31"/>
      <c r="AD27" s="31"/>
    </row>
    <row r="28" spans="2:30">
      <c r="B28" s="755" t="s">
        <v>201</v>
      </c>
      <c r="C28" s="755"/>
      <c r="D28" s="755"/>
      <c r="E28" s="755"/>
      <c r="F28" s="755"/>
      <c r="G28" s="755"/>
      <c r="H28" s="755"/>
      <c r="I28" s="755"/>
      <c r="J28" s="755"/>
      <c r="K28" s="755"/>
      <c r="L28" s="755"/>
      <c r="M28" s="755"/>
      <c r="N28" s="755"/>
      <c r="O28" s="755"/>
      <c r="P28" s="755"/>
      <c r="Q28" s="755"/>
      <c r="R28" s="755"/>
      <c r="S28" s="755"/>
      <c r="T28" s="755"/>
      <c r="U28" s="755"/>
      <c r="V28" s="755"/>
      <c r="W28" s="755"/>
      <c r="X28" s="755"/>
      <c r="Y28" s="755"/>
      <c r="Z28" s="755"/>
      <c r="AA28" s="34"/>
      <c r="AB28" s="34"/>
      <c r="AC28" s="34"/>
      <c r="AD28" s="34"/>
    </row>
    <row r="29" spans="2:30">
      <c r="B29" s="755" t="s">
        <v>202</v>
      </c>
      <c r="C29" s="755"/>
      <c r="D29" s="755"/>
      <c r="E29" s="755"/>
      <c r="F29" s="755"/>
      <c r="G29" s="755"/>
      <c r="H29" s="755"/>
      <c r="I29" s="755"/>
      <c r="J29" s="755"/>
      <c r="K29" s="755"/>
      <c r="L29" s="755"/>
      <c r="M29" s="755"/>
      <c r="N29" s="755"/>
      <c r="O29" s="755"/>
      <c r="P29" s="755"/>
      <c r="Q29" s="755"/>
      <c r="R29" s="755"/>
      <c r="S29" s="755"/>
      <c r="T29" s="755"/>
      <c r="U29" s="755"/>
      <c r="V29" s="755"/>
      <c r="W29" s="755"/>
      <c r="X29" s="755"/>
      <c r="Y29" s="755"/>
      <c r="Z29" s="755"/>
      <c r="AA29" s="23"/>
      <c r="AB29" s="23"/>
      <c r="AC29" s="23"/>
      <c r="AD29" s="23"/>
    </row>
    <row r="30" spans="2:30">
      <c r="B30" s="755" t="s">
        <v>203</v>
      </c>
      <c r="C30" s="755"/>
      <c r="D30" s="755"/>
      <c r="E30" s="755"/>
      <c r="F30" s="755"/>
      <c r="G30" s="755"/>
      <c r="H30" s="755"/>
      <c r="I30" s="755"/>
      <c r="J30" s="755"/>
      <c r="K30" s="755"/>
      <c r="L30" s="755"/>
      <c r="M30" s="755"/>
      <c r="N30" s="755"/>
      <c r="O30" s="755"/>
      <c r="P30" s="755"/>
      <c r="Q30" s="755"/>
      <c r="R30" s="755"/>
      <c r="S30" s="755"/>
      <c r="T30" s="755"/>
      <c r="U30" s="755"/>
      <c r="V30" s="755"/>
      <c r="W30" s="755"/>
      <c r="X30" s="755"/>
      <c r="Y30" s="755"/>
      <c r="Z30" s="755"/>
      <c r="AA30" s="23"/>
      <c r="AB30" s="23"/>
      <c r="AC30" s="23"/>
      <c r="AD30" s="23"/>
    </row>
    <row r="31" spans="2:30">
      <c r="B31" s="20"/>
      <c r="C31" s="20"/>
      <c r="D31" s="20"/>
      <c r="E31" s="20"/>
      <c r="F31" s="20"/>
      <c r="G31" s="20"/>
      <c r="H31" s="20"/>
      <c r="I31" s="20"/>
      <c r="J31" s="20"/>
      <c r="K31" s="20"/>
      <c r="L31" s="20"/>
      <c r="M31" s="20"/>
      <c r="N31" s="20"/>
      <c r="O31" s="20"/>
      <c r="P31" s="20"/>
      <c r="Q31" s="20"/>
      <c r="R31" s="20"/>
      <c r="S31" s="20"/>
      <c r="T31" s="20"/>
      <c r="U31" s="20"/>
      <c r="V31" s="20"/>
      <c r="W31" s="20"/>
      <c r="X31" s="20"/>
      <c r="Y31" s="20"/>
      <c r="Z31" s="20"/>
    </row>
    <row r="32" spans="2:30">
      <c r="B32" s="20"/>
      <c r="C32" s="20"/>
      <c r="D32" s="20"/>
      <c r="E32" s="20"/>
      <c r="F32" s="20"/>
      <c r="G32" s="20"/>
      <c r="H32" s="20"/>
      <c r="I32" s="20"/>
      <c r="J32" s="20"/>
      <c r="K32" s="20"/>
      <c r="L32" s="20"/>
      <c r="M32" s="20"/>
      <c r="N32" s="20"/>
      <c r="O32" s="20"/>
      <c r="P32" s="20"/>
      <c r="Q32" s="20"/>
      <c r="R32" s="20"/>
      <c r="S32" s="20"/>
      <c r="T32" s="20"/>
      <c r="U32" s="20"/>
      <c r="V32" s="20"/>
      <c r="W32" s="20"/>
      <c r="X32" s="20"/>
      <c r="Y32" s="20"/>
      <c r="Z32" s="20"/>
    </row>
    <row r="33" spans="2:30">
      <c r="B33" s="20"/>
      <c r="C33" s="20"/>
      <c r="D33" s="20"/>
      <c r="E33" s="20"/>
      <c r="F33" s="20"/>
      <c r="G33" s="20"/>
      <c r="H33" s="20"/>
      <c r="I33" s="20"/>
      <c r="J33" s="20"/>
      <c r="K33" s="20"/>
      <c r="L33" s="20"/>
      <c r="M33" s="20"/>
      <c r="N33" s="20"/>
      <c r="O33" s="20"/>
      <c r="P33" s="20"/>
      <c r="Q33" s="20"/>
      <c r="R33" s="20"/>
      <c r="S33" s="20"/>
      <c r="T33" s="20"/>
      <c r="U33" s="20"/>
      <c r="V33" s="20"/>
      <c r="W33" s="20"/>
      <c r="X33" s="20"/>
      <c r="Y33" s="20"/>
      <c r="Z33" s="20"/>
    </row>
    <row r="34" spans="2:3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2:30" ht="16.5">
      <c r="B35" s="687" t="s">
        <v>147</v>
      </c>
      <c r="C35" s="687"/>
      <c r="D35" s="687"/>
      <c r="E35" s="687"/>
      <c r="F35" s="687"/>
      <c r="G35" s="687"/>
      <c r="H35" s="687"/>
      <c r="I35" s="687"/>
      <c r="J35" s="687"/>
      <c r="K35" s="687"/>
      <c r="L35" s="687"/>
      <c r="M35" s="687"/>
      <c r="N35" s="687"/>
      <c r="O35" s="687"/>
      <c r="P35" s="687"/>
      <c r="Q35" s="687"/>
      <c r="R35" s="687"/>
      <c r="S35" s="687"/>
      <c r="T35" s="687"/>
      <c r="U35" s="687"/>
      <c r="V35" s="687"/>
      <c r="W35" s="687"/>
      <c r="X35" s="687"/>
      <c r="Y35" s="687"/>
      <c r="Z35" s="687"/>
      <c r="AA35" s="25"/>
      <c r="AB35" s="25"/>
      <c r="AC35" s="25"/>
      <c r="AD35" s="25"/>
    </row>
  </sheetData>
  <sheetProtection formatCells="0"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14</vt:i4>
      </vt:variant>
      <vt:variant>
        <vt:lpstr>具名範圍</vt:lpstr>
      </vt:variant>
      <vt:variant>
        <vt:i4>16</vt:i4>
      </vt:variant>
    </vt:vector>
  </HeadingPairs>
  <TitlesOfParts>
    <vt:vector size="30" baseType="lpstr">
      <vt:lpstr>主頁 Main Page</vt:lpstr>
      <vt:lpstr>精油類商品 測試項目</vt:lpstr>
      <vt:lpstr>防蚊用品 測試項目</vt:lpstr>
      <vt:lpstr>薰香品(含禮儀用品) 測試項目</vt:lpstr>
      <vt:lpstr>衛生用品 測試項目</vt:lpstr>
      <vt:lpstr>附件一、付款切結書</vt:lpstr>
      <vt:lpstr>附件二、委託檢測聲明書</vt:lpstr>
      <vt:lpstr>安心資訊平台聲明書(事後申請)</vt:lpstr>
      <vt:lpstr>郵寄地址-中文</vt:lpstr>
      <vt:lpstr>衛生用品-</vt:lpstr>
      <vt:lpstr>薰香品(含禮儀用品)-</vt:lpstr>
      <vt:lpstr>防蚊用品-</vt:lpstr>
      <vt:lpstr>精油類商品-</vt:lpstr>
      <vt:lpstr>彙整資料</vt:lpstr>
      <vt:lpstr>'郵寄地址-中文'!_Hlk52786461</vt:lpstr>
      <vt:lpstr>'主頁 Main Page'!Mainpage_testrequired1</vt:lpstr>
      <vt:lpstr>'主頁 Main Page'!Mainpage_testrequired2</vt:lpstr>
      <vt:lpstr>'主頁 Main Page'!Print_Area</vt:lpstr>
      <vt:lpstr>'安心資訊平台聲明書(事後申請)'!Print_Area</vt:lpstr>
      <vt:lpstr>'防蚊用品-'!Print_Area</vt:lpstr>
      <vt:lpstr>'防蚊用品 測試項目'!Print_Area</vt:lpstr>
      <vt:lpstr>附件一、付款切結書!Print_Area</vt:lpstr>
      <vt:lpstr>附件二、委託檢測聲明書!Print_Area</vt:lpstr>
      <vt:lpstr>'郵寄地址-中文'!Print_Area</vt:lpstr>
      <vt:lpstr>'精油類商品-'!Print_Area</vt:lpstr>
      <vt:lpstr>'精油類商品 測試項目'!Print_Area</vt:lpstr>
      <vt:lpstr>'衛生用品-'!Print_Area</vt:lpstr>
      <vt:lpstr>'衛生用品 測試項目'!Print_Area</vt:lpstr>
      <vt:lpstr>'薰香品(含禮儀用品)-'!Print_Area</vt:lpstr>
      <vt:lpstr>'薰香品(含禮儀用品) 測試項目'!Print_Area</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Fu-Sheng Chang</dc:creator>
  <cp:lastModifiedBy>Lin, Cutie (New Taipei City)</cp:lastModifiedBy>
  <cp:lastPrinted>2025-07-30T05:43:31Z</cp:lastPrinted>
  <dcterms:created xsi:type="dcterms:W3CDTF">2024-09-11T05:34:13Z</dcterms:created>
  <dcterms:modified xsi:type="dcterms:W3CDTF">2026-01-26T05:31:39Z</dcterms:modified>
</cp:coreProperties>
</file>