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drawings/drawing6.xml" ContentType="application/vnd.openxmlformats-officedocument.drawing+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drawings/drawing7.xml" ContentType="application/vnd.openxmlformats-officedocument.drawing+xml"/>
  <Override PartName="/xl/ctrlProps/ctrlProp21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096CC629-3FA3-4D2D-91E9-CC09250CB2C5}" xr6:coauthVersionLast="47" xr6:coauthVersionMax="47" xr10:uidLastSave="{00000000-0000-0000-0000-000000000000}"/>
  <bookViews>
    <workbookView xWindow="-120" yWindow="-120" windowWidth="29040" windowHeight="15720" activeTab="1" xr2:uid="{EB7F50ED-6EE6-44BC-A836-6D407B5F0D72}"/>
  </bookViews>
  <sheets>
    <sheet name="主頁 Main Page" sheetId="24" r:id="rId1"/>
    <sheet name="抗菌試驗 測試項目" sheetId="3" r:id="rId2"/>
    <sheet name="附件一、付款切結書" sheetId="18" r:id="rId3"/>
    <sheet name="附件二、委託檢測聲明書" sheetId="19" r:id="rId4"/>
    <sheet name="安心資訊平台聲明書(事後申請)" sheetId="20" r:id="rId5"/>
    <sheet name="郵寄地址-中文" sheetId="21" r:id="rId6"/>
    <sheet name="抗菌試驗" sheetId="1" state="hidden" r:id="rId7"/>
    <sheet name="防黴試驗 測試項目" sheetId="22" state="hidden" r:id="rId8"/>
    <sheet name="彙整資料" sheetId="2" state="hidden" r:id="rId9"/>
  </sheets>
  <externalReferences>
    <externalReference r:id="rId10"/>
  </externalReferences>
  <definedNames>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0">'主頁 Main Page'!$B$1:$AJ$88</definedName>
    <definedName name="_xlnm.Print_Area" localSheetId="4">'安心資訊平台聲明書(事後申請)'!$B$1:$Z$39</definedName>
    <definedName name="_xlnm.Print_Area" localSheetId="6">抗菌試驗!$B$1:$AK$47</definedName>
    <definedName name="_xlnm.Print_Area" localSheetId="1">'抗菌試驗 測試項目'!$B$1:$AK$50</definedName>
    <definedName name="_xlnm.Print_Area" localSheetId="7">'防黴試驗 測試項目'!$B$1:$AK$58</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24" l="1"/>
  <c r="D51" i="24" s="1"/>
  <c r="AR77" i="24"/>
  <c r="AR76" i="24"/>
  <c r="AR75" i="24"/>
  <c r="AR74" i="24"/>
  <c r="AR73" i="24"/>
  <c r="AR72" i="24"/>
  <c r="AR71" i="24"/>
  <c r="AR70" i="24"/>
  <c r="AR69" i="24"/>
  <c r="AR68" i="24"/>
  <c r="AR67" i="24"/>
  <c r="AR66" i="24"/>
  <c r="AR65" i="24"/>
  <c r="AR64" i="24"/>
  <c r="AR63" i="24"/>
  <c r="AR62" i="24"/>
  <c r="AR61" i="24"/>
  <c r="AR60" i="24"/>
  <c r="AR59" i="24"/>
  <c r="AR58" i="24"/>
  <c r="AR57" i="24"/>
  <c r="AR56" i="24"/>
  <c r="AR55" i="24"/>
  <c r="A37" i="24"/>
  <c r="AK36" i="24" a="1"/>
  <c r="AK36" i="24" s="1"/>
  <c r="AK35" i="24" a="1"/>
  <c r="AK35" i="24" s="1"/>
  <c r="AK34" i="24" a="1"/>
  <c r="AK34" i="24" s="1"/>
  <c r="AK33" i="24" a="1"/>
  <c r="AK33" i="24" s="1"/>
  <c r="A33" i="24"/>
  <c r="U28" i="24"/>
  <c r="AK20" i="24" a="1"/>
  <c r="AK20" i="24" s="1"/>
  <c r="AC19" i="24"/>
  <c r="AK17" i="24" a="1"/>
  <c r="AK17" i="24" s="1"/>
  <c r="D16" i="24"/>
  <c r="A16" i="24"/>
  <c r="AK10" i="24" a="1"/>
  <c r="AK10" i="24" s="1"/>
  <c r="AK9" i="24" a="1"/>
  <c r="AK9" i="24" s="1"/>
  <c r="A9" i="24"/>
  <c r="AK6" i="24" a="1"/>
  <c r="AK6" i="24" s="1"/>
  <c r="AK4" i="24" a="1"/>
  <c r="AK4" i="24" s="1"/>
  <c r="AK3" i="24" a="1"/>
  <c r="AK3" i="24" s="1"/>
  <c r="AK12" i="3"/>
  <c r="B56" i="22"/>
  <c r="AN56" i="22" s="1"/>
  <c r="B55" i="22"/>
  <c r="AN55" i="22" s="1"/>
  <c r="B54" i="22"/>
  <c r="B53" i="22"/>
  <c r="AN53" i="22" s="1"/>
  <c r="B52" i="22"/>
  <c r="AN52" i="22" s="1"/>
  <c r="B51" i="22"/>
  <c r="AN51" i="22" s="1"/>
  <c r="B50" i="22"/>
  <c r="AN50" i="22" s="1"/>
  <c r="B49" i="22"/>
  <c r="AN49" i="22" s="1"/>
  <c r="AP56" i="22"/>
  <c r="AP55" i="22"/>
  <c r="AP54" i="22"/>
  <c r="AP53" i="22"/>
  <c r="AP52" i="22"/>
  <c r="AP51" i="22"/>
  <c r="AP50" i="22"/>
  <c r="AP49" i="22"/>
  <c r="AP48" i="22"/>
  <c r="AP47" i="22"/>
  <c r="AP46" i="22"/>
  <c r="AP45" i="22"/>
  <c r="AP44" i="22"/>
  <c r="AP43" i="22"/>
  <c r="AP42" i="22"/>
  <c r="AP41" i="22"/>
  <c r="AP40" i="22"/>
  <c r="AP39" i="22"/>
  <c r="AP38" i="22"/>
  <c r="AP37" i="22"/>
  <c r="AP36" i="22"/>
  <c r="AP35" i="22"/>
  <c r="AP34" i="22"/>
  <c r="AP33" i="22"/>
  <c r="AP32" i="22"/>
  <c r="AP31" i="22"/>
  <c r="AP30" i="22"/>
  <c r="AP29" i="22"/>
  <c r="AP28" i="22"/>
  <c r="AP27" i="22"/>
  <c r="AP26" i="22"/>
  <c r="AP25" i="22"/>
  <c r="AP24" i="22"/>
  <c r="AP23" i="22"/>
  <c r="AP22" i="22"/>
  <c r="AP21" i="22"/>
  <c r="AP20" i="22"/>
  <c r="AP19" i="22"/>
  <c r="AP18" i="22"/>
  <c r="AP17" i="22"/>
  <c r="AP16" i="22"/>
  <c r="AP15" i="22"/>
  <c r="AP14" i="22"/>
  <c r="AM56" i="22"/>
  <c r="AM55" i="22"/>
  <c r="AN54" i="22"/>
  <c r="AQ54" i="22" s="1"/>
  <c r="AM54" i="22"/>
  <c r="AM53" i="22"/>
  <c r="AM52" i="22"/>
  <c r="AM51" i="22"/>
  <c r="AM50" i="22"/>
  <c r="AM49" i="22"/>
  <c r="AM48" i="22"/>
  <c r="AK12" i="22"/>
  <c r="AK26" i="24" l="1"/>
  <c r="AK28" i="24"/>
  <c r="AR55" i="22"/>
  <c r="AQ55" i="22"/>
  <c r="AR56" i="22"/>
  <c r="AQ56" i="22"/>
  <c r="AR54" i="22"/>
  <c r="AR53" i="22"/>
  <c r="AQ53" i="22"/>
  <c r="AQ52" i="22"/>
  <c r="AR52" i="22"/>
  <c r="AR51" i="22"/>
  <c r="AQ51" i="22"/>
  <c r="AR50" i="22"/>
  <c r="AQ50" i="22"/>
  <c r="AR49" i="22"/>
  <c r="AQ49" i="22"/>
  <c r="AP58" i="22"/>
  <c r="AN58" i="22"/>
  <c r="AR58" i="22" s="1"/>
  <c r="AM58" i="22"/>
  <c r="B58" i="22"/>
  <c r="AN57" i="22" s="1"/>
  <c r="AM57" i="22"/>
  <c r="B48" i="22"/>
  <c r="AM47" i="22"/>
  <c r="B47" i="22"/>
  <c r="AM46" i="22"/>
  <c r="B46" i="22"/>
  <c r="AM45" i="22"/>
  <c r="B45" i="22"/>
  <c r="AM44" i="22"/>
  <c r="B44" i="22"/>
  <c r="AN44" i="22" s="1"/>
  <c r="AM43" i="22"/>
  <c r="B43" i="22"/>
  <c r="AM42" i="22"/>
  <c r="B42" i="22"/>
  <c r="AM41" i="22"/>
  <c r="B41" i="22"/>
  <c r="AM40" i="22"/>
  <c r="B40" i="22"/>
  <c r="AN40" i="22" s="1"/>
  <c r="AM39" i="22"/>
  <c r="B39" i="22"/>
  <c r="AM38" i="22"/>
  <c r="B38" i="22"/>
  <c r="AM37" i="22"/>
  <c r="B37" i="22"/>
  <c r="AM36" i="22"/>
  <c r="B36" i="22"/>
  <c r="AN36" i="22" s="1"/>
  <c r="AR36" i="22" s="1"/>
  <c r="AM35" i="22"/>
  <c r="B35" i="22"/>
  <c r="AN35" i="22" s="1"/>
  <c r="AR35" i="22" s="1"/>
  <c r="AM34" i="22"/>
  <c r="B34" i="22"/>
  <c r="AM33" i="22"/>
  <c r="B33" i="22"/>
  <c r="AM32" i="22"/>
  <c r="B32" i="22"/>
  <c r="AN32" i="22" s="1"/>
  <c r="AM31" i="22"/>
  <c r="B31" i="22"/>
  <c r="AM30" i="22"/>
  <c r="B30" i="22"/>
  <c r="AN30" i="22" s="1"/>
  <c r="AM29" i="22"/>
  <c r="B29" i="22"/>
  <c r="AN29" i="22" s="1"/>
  <c r="AM28" i="22"/>
  <c r="B28" i="22"/>
  <c r="AN28" i="22" s="1"/>
  <c r="AM27" i="22"/>
  <c r="B27" i="22"/>
  <c r="AM26" i="22"/>
  <c r="B26" i="22"/>
  <c r="AM25" i="22"/>
  <c r="B25" i="22"/>
  <c r="AM24" i="22"/>
  <c r="B24" i="22"/>
  <c r="AN24" i="22" s="1"/>
  <c r="AR24" i="22" s="1"/>
  <c r="AM23" i="22"/>
  <c r="B23" i="22"/>
  <c r="AM22" i="22"/>
  <c r="B22" i="22"/>
  <c r="AM21" i="22"/>
  <c r="B21" i="22"/>
  <c r="AM20" i="22"/>
  <c r="B20" i="22"/>
  <c r="AN20" i="22" s="1"/>
  <c r="AM19" i="22"/>
  <c r="B19" i="22"/>
  <c r="AM18" i="22"/>
  <c r="B18" i="22"/>
  <c r="AM17" i="22"/>
  <c r="B17" i="22"/>
  <c r="AN17" i="22" s="1"/>
  <c r="AM16" i="22"/>
  <c r="B16" i="22"/>
  <c r="AN16" i="22" s="1"/>
  <c r="AM15" i="22"/>
  <c r="B15" i="22"/>
  <c r="AM14" i="22"/>
  <c r="B14" i="22"/>
  <c r="AP12" i="22"/>
  <c r="AS12" i="22"/>
  <c r="AM12" i="22" s="1"/>
  <c r="C11" i="22"/>
  <c r="AP10" i="22"/>
  <c r="AN10" i="22"/>
  <c r="AR10" i="22" s="1"/>
  <c r="AM10" i="22"/>
  <c r="W10" i="22"/>
  <c r="S10" i="22"/>
  <c r="O10" i="22"/>
  <c r="K10" i="22"/>
  <c r="G10" i="22"/>
  <c r="C10" i="22"/>
  <c r="AP9" i="22"/>
  <c r="AK9" i="22"/>
  <c r="AP8" i="22"/>
  <c r="AN8" i="22"/>
  <c r="AR8" i="22" s="1"/>
  <c r="AM8" i="22"/>
  <c r="R7" i="22"/>
  <c r="M7" i="22"/>
  <c r="H7" i="22"/>
  <c r="C7" i="22"/>
  <c r="AC6" i="22"/>
  <c r="X6" i="22"/>
  <c r="R6" i="22"/>
  <c r="M6" i="22"/>
  <c r="H6" i="22"/>
  <c r="C6" i="22"/>
  <c r="AP5" i="22"/>
  <c r="AN5" i="22"/>
  <c r="AM5" i="22"/>
  <c r="AC5" i="22"/>
  <c r="X5" i="22"/>
  <c r="R5" i="22"/>
  <c r="M5" i="22"/>
  <c r="H5" i="22"/>
  <c r="C5" i="22"/>
  <c r="AP4" i="22"/>
  <c r="AK4" i="22"/>
  <c r="AS4" i="22" s="1"/>
  <c r="AM4" i="22" s="1"/>
  <c r="CK3" i="22"/>
  <c r="AM3" i="22"/>
  <c r="B48" i="3"/>
  <c r="AN48" i="3" s="1"/>
  <c r="B47" i="3"/>
  <c r="AP47" i="3" s="1"/>
  <c r="B46" i="3"/>
  <c r="AP46" i="3" s="1"/>
  <c r="B45" i="3"/>
  <c r="AM48" i="3"/>
  <c r="AM47" i="3"/>
  <c r="AM46" i="3"/>
  <c r="AP50" i="3"/>
  <c r="AN50" i="3"/>
  <c r="AR50" i="3" s="1"/>
  <c r="AM50" i="3"/>
  <c r="B50" i="3"/>
  <c r="AP49" i="3" s="1"/>
  <c r="AM49" i="3"/>
  <c r="AM45" i="3"/>
  <c r="AP45" i="3"/>
  <c r="AM44" i="3"/>
  <c r="B44" i="3"/>
  <c r="AN44" i="3" s="1"/>
  <c r="AM43" i="3"/>
  <c r="B43" i="3"/>
  <c r="AN43" i="3" s="1"/>
  <c r="AM42" i="3"/>
  <c r="B42" i="3"/>
  <c r="AP42" i="3" s="1"/>
  <c r="AM41" i="3"/>
  <c r="B41" i="3"/>
  <c r="AP41" i="3" s="1"/>
  <c r="AM40" i="3"/>
  <c r="B40" i="3"/>
  <c r="AP40" i="3" s="1"/>
  <c r="AM39" i="3"/>
  <c r="B39" i="3"/>
  <c r="AP39" i="3" s="1"/>
  <c r="AM38" i="3"/>
  <c r="B38" i="3"/>
  <c r="AN38" i="3" s="1"/>
  <c r="AM37" i="3"/>
  <c r="B37" i="3"/>
  <c r="AP37" i="3" s="1"/>
  <c r="AM36" i="3"/>
  <c r="B36" i="3"/>
  <c r="AP36" i="3" s="1"/>
  <c r="AM35" i="3"/>
  <c r="B35" i="3"/>
  <c r="AN35" i="3" s="1"/>
  <c r="AM34" i="3"/>
  <c r="B34" i="3"/>
  <c r="AP34" i="3" s="1"/>
  <c r="AM33" i="3"/>
  <c r="B33" i="3"/>
  <c r="AP33" i="3" s="1"/>
  <c r="AM32" i="3"/>
  <c r="B32" i="3"/>
  <c r="AN32" i="3" s="1"/>
  <c r="AM31" i="3"/>
  <c r="B31" i="3"/>
  <c r="AN31" i="3" s="1"/>
  <c r="AM30" i="3"/>
  <c r="B30" i="3"/>
  <c r="AN30" i="3" s="1"/>
  <c r="AM29" i="3"/>
  <c r="B29" i="3"/>
  <c r="AP29" i="3" s="1"/>
  <c r="AM28" i="3"/>
  <c r="B28" i="3"/>
  <c r="AP28" i="3" s="1"/>
  <c r="AM27" i="3"/>
  <c r="B27" i="3"/>
  <c r="AP27" i="3" s="1"/>
  <c r="AM26" i="3"/>
  <c r="B26" i="3"/>
  <c r="AN26" i="3" s="1"/>
  <c r="AM25" i="3"/>
  <c r="B25" i="3"/>
  <c r="AP25" i="3" s="1"/>
  <c r="AM24" i="3"/>
  <c r="B24" i="3"/>
  <c r="AP24" i="3" s="1"/>
  <c r="AM23" i="3"/>
  <c r="B23" i="3"/>
  <c r="AN23" i="3" s="1"/>
  <c r="AM22" i="3"/>
  <c r="B22" i="3"/>
  <c r="AP22" i="3" s="1"/>
  <c r="AM21" i="3"/>
  <c r="B21" i="3"/>
  <c r="AN21" i="3" s="1"/>
  <c r="AM20" i="3"/>
  <c r="B20" i="3"/>
  <c r="AN20" i="3" s="1"/>
  <c r="AM19" i="3"/>
  <c r="B19" i="3"/>
  <c r="AN19" i="3" s="1"/>
  <c r="AM18" i="3"/>
  <c r="B18" i="3"/>
  <c r="AP18" i="3" s="1"/>
  <c r="AM17" i="3"/>
  <c r="B17" i="3"/>
  <c r="AP17" i="3" s="1"/>
  <c r="AM16" i="3"/>
  <c r="B16" i="3"/>
  <c r="AP16" i="3" s="1"/>
  <c r="AM15" i="3"/>
  <c r="B15" i="3"/>
  <c r="AP15" i="3" s="1"/>
  <c r="AM14" i="3"/>
  <c r="B14" i="3"/>
  <c r="AN14" i="3" s="1"/>
  <c r="AP12" i="3"/>
  <c r="AS12" i="3"/>
  <c r="AM12" i="3" s="1"/>
  <c r="C11" i="3"/>
  <c r="AP10" i="3"/>
  <c r="AN10" i="3"/>
  <c r="AM10" i="3"/>
  <c r="W10" i="3"/>
  <c r="S10" i="3"/>
  <c r="O10" i="3"/>
  <c r="K10" i="3"/>
  <c r="G10" i="3"/>
  <c r="C10" i="3"/>
  <c r="AP9" i="3"/>
  <c r="AK9" i="3"/>
  <c r="AS9" i="3" s="1"/>
  <c r="AM9" i="3" s="1"/>
  <c r="AP8" i="3"/>
  <c r="AN8" i="3"/>
  <c r="AQ8" i="3" s="1"/>
  <c r="AM8" i="3"/>
  <c r="R7" i="3"/>
  <c r="M7" i="3"/>
  <c r="H7" i="3"/>
  <c r="C7" i="3"/>
  <c r="AC6" i="3"/>
  <c r="X6" i="3"/>
  <c r="R6" i="3"/>
  <c r="M6" i="3"/>
  <c r="H6" i="3"/>
  <c r="C6" i="3"/>
  <c r="AP5" i="3"/>
  <c r="AN5" i="3"/>
  <c r="AM5" i="3"/>
  <c r="AC5" i="3"/>
  <c r="X5" i="3"/>
  <c r="R5" i="3"/>
  <c r="M5" i="3"/>
  <c r="H5" i="3"/>
  <c r="C5" i="3"/>
  <c r="AP4" i="3"/>
  <c r="AK4" i="3"/>
  <c r="AM3" i="3"/>
  <c r="CK3" i="3"/>
  <c r="AP12" i="1"/>
  <c r="AP4" i="1"/>
  <c r="AP9" i="1"/>
  <c r="AK12" i="1"/>
  <c r="AS12" i="1" s="1"/>
  <c r="AM12" i="1" s="1"/>
  <c r="AK9" i="1"/>
  <c r="AS9" i="1" s="1"/>
  <c r="AM9" i="1" s="1"/>
  <c r="AK4" i="1"/>
  <c r="AS4" i="1" s="1"/>
  <c r="AP5" i="1"/>
  <c r="AN5" i="1"/>
  <c r="B47" i="1"/>
  <c r="AN46" i="1" s="1"/>
  <c r="B45" i="1"/>
  <c r="AP45" i="1" s="1"/>
  <c r="B44" i="1"/>
  <c r="AP44" i="1" s="1"/>
  <c r="B43" i="1"/>
  <c r="B42" i="1"/>
  <c r="AP42" i="1" s="1"/>
  <c r="B41" i="1"/>
  <c r="AP41" i="1" s="1"/>
  <c r="B40" i="1"/>
  <c r="B39" i="1"/>
  <c r="AN39" i="1" s="1"/>
  <c r="B38" i="1"/>
  <c r="B37" i="1"/>
  <c r="AN37" i="1" s="1"/>
  <c r="AQ37" i="1" s="1"/>
  <c r="B36" i="1"/>
  <c r="AP36" i="1" s="1"/>
  <c r="B35" i="1"/>
  <c r="AP35" i="1" s="1"/>
  <c r="B34" i="1"/>
  <c r="AN34" i="1" s="1"/>
  <c r="AR34" i="1" s="1"/>
  <c r="B33" i="1"/>
  <c r="AN33" i="1" s="1"/>
  <c r="AR33" i="1" s="1"/>
  <c r="B32" i="1"/>
  <c r="AP32" i="1" s="1"/>
  <c r="B31" i="1"/>
  <c r="AP31" i="1" s="1"/>
  <c r="B30" i="1"/>
  <c r="AN30" i="1" s="1"/>
  <c r="AR30" i="1" s="1"/>
  <c r="B29" i="1"/>
  <c r="AP29" i="1" s="1"/>
  <c r="B28" i="1"/>
  <c r="AP28" i="1" s="1"/>
  <c r="B27" i="1"/>
  <c r="AP27" i="1" s="1"/>
  <c r="B26" i="1"/>
  <c r="B25" i="1"/>
  <c r="AN25" i="1" s="1"/>
  <c r="B24" i="1"/>
  <c r="AN24" i="1" s="1"/>
  <c r="B23" i="1"/>
  <c r="AP23" i="1" s="1"/>
  <c r="B22" i="1"/>
  <c r="AP22" i="1" s="1"/>
  <c r="B21" i="1"/>
  <c r="AN21" i="1" s="1"/>
  <c r="AR21" i="1" s="1"/>
  <c r="B20" i="1"/>
  <c r="AP20" i="1" s="1"/>
  <c r="B19" i="1"/>
  <c r="B18" i="1"/>
  <c r="AP18" i="1" s="1"/>
  <c r="B17" i="1"/>
  <c r="B16" i="1"/>
  <c r="AP16" i="1" s="1"/>
  <c r="B15" i="1"/>
  <c r="AP15" i="1" s="1"/>
  <c r="B14" i="1"/>
  <c r="AN14" i="1" s="1"/>
  <c r="W10" i="1"/>
  <c r="S10" i="1"/>
  <c r="O10" i="1"/>
  <c r="K10" i="1"/>
  <c r="G10" i="1"/>
  <c r="C11" i="1"/>
  <c r="C10" i="1"/>
  <c r="AC6" i="1"/>
  <c r="AC5" i="1"/>
  <c r="X6" i="1"/>
  <c r="X5" i="1"/>
  <c r="R7" i="1"/>
  <c r="R6" i="1"/>
  <c r="R5" i="1"/>
  <c r="M7" i="1"/>
  <c r="M6" i="1"/>
  <c r="M5" i="1"/>
  <c r="H7" i="1"/>
  <c r="H6" i="1"/>
  <c r="H5" i="1"/>
  <c r="C7" i="1"/>
  <c r="C6" i="1"/>
  <c r="C5" i="1"/>
  <c r="AP47" i="1"/>
  <c r="AN47" i="1"/>
  <c r="AM47" i="1"/>
  <c r="AM46" i="1"/>
  <c r="AM45" i="1"/>
  <c r="AM44" i="1"/>
  <c r="AP43" i="1"/>
  <c r="AN43" i="1"/>
  <c r="AR43" i="1" s="1"/>
  <c r="AM43" i="1"/>
  <c r="AM42" i="1"/>
  <c r="AM41" i="1"/>
  <c r="AP40" i="1"/>
  <c r="AN40" i="1"/>
  <c r="AR40" i="1" s="1"/>
  <c r="AM40" i="1"/>
  <c r="AM39" i="1"/>
  <c r="AP38" i="1"/>
  <c r="AN38" i="1"/>
  <c r="AQ38" i="1" s="1"/>
  <c r="AM38" i="1"/>
  <c r="AP37" i="1"/>
  <c r="AM37" i="1"/>
  <c r="AN36" i="1"/>
  <c r="AM36" i="1"/>
  <c r="AM35" i="1"/>
  <c r="AM34" i="1"/>
  <c r="AM33" i="1"/>
  <c r="AM32" i="1"/>
  <c r="AM31" i="1"/>
  <c r="AM30" i="1"/>
  <c r="AN29" i="1"/>
  <c r="AM29" i="1"/>
  <c r="AM28" i="1"/>
  <c r="AM27" i="1"/>
  <c r="AP26" i="1"/>
  <c r="AN26" i="1"/>
  <c r="AR26" i="1" s="1"/>
  <c r="AM26" i="1"/>
  <c r="AM25" i="1"/>
  <c r="AM24" i="1"/>
  <c r="AM23" i="1"/>
  <c r="AM22" i="1"/>
  <c r="AM21" i="1"/>
  <c r="AM20" i="1"/>
  <c r="AP19" i="1"/>
  <c r="AN19" i="1"/>
  <c r="AR19" i="1" s="1"/>
  <c r="AM19" i="1"/>
  <c r="AM18" i="1"/>
  <c r="AP17" i="1"/>
  <c r="AN17" i="1"/>
  <c r="AQ17" i="1" s="1"/>
  <c r="AM17" i="1"/>
  <c r="AM16" i="1"/>
  <c r="AM15" i="1"/>
  <c r="AM14" i="1"/>
  <c r="AN10" i="1"/>
  <c r="AP10" i="1"/>
  <c r="AM10" i="1"/>
  <c r="AP8" i="1"/>
  <c r="AN8" i="1"/>
  <c r="AR8" i="1" s="1"/>
  <c r="AM8" i="1"/>
  <c r="AM5" i="1"/>
  <c r="AN46" i="3" l="1"/>
  <c r="AR46" i="3" s="1"/>
  <c r="AN47" i="3"/>
  <c r="AQ47" i="3" s="1"/>
  <c r="AN48" i="22"/>
  <c r="AP57" i="22"/>
  <c r="AQ57" i="22" s="1"/>
  <c r="AQ5" i="22"/>
  <c r="AQ35" i="22"/>
  <c r="AN41" i="22"/>
  <c r="AR41" i="22" s="1"/>
  <c r="AN18" i="22"/>
  <c r="AR18" i="22" s="1"/>
  <c r="AN23" i="22"/>
  <c r="AR23" i="22" s="1"/>
  <c r="AQ30" i="22"/>
  <c r="AQ36" i="22"/>
  <c r="AQ24" i="22"/>
  <c r="AQ16" i="22"/>
  <c r="AN42" i="22"/>
  <c r="AQ42" i="22" s="1"/>
  <c r="AN47" i="22"/>
  <c r="AR47" i="22" s="1"/>
  <c r="AQ40" i="22"/>
  <c r="AQ28" i="22"/>
  <c r="AN37" i="22"/>
  <c r="AR37" i="22" s="1"/>
  <c r="AN25" i="22"/>
  <c r="AR25" i="22" s="1"/>
  <c r="AP3" i="22"/>
  <c r="AR28" i="22"/>
  <c r="AR40" i="22"/>
  <c r="AR44" i="22"/>
  <c r="AR32" i="22"/>
  <c r="AR20" i="22"/>
  <c r="AR16" i="22"/>
  <c r="AR17" i="22"/>
  <c r="AN3" i="22"/>
  <c r="AN27" i="22"/>
  <c r="AN15" i="22"/>
  <c r="AQ20" i="22"/>
  <c r="AR30" i="22"/>
  <c r="AQ32" i="22"/>
  <c r="AN39" i="22"/>
  <c r="AQ44" i="22"/>
  <c r="AR57" i="22"/>
  <c r="AQ10" i="22"/>
  <c r="AN22" i="22"/>
  <c r="AN34" i="22"/>
  <c r="AN46" i="22"/>
  <c r="AQ17" i="22"/>
  <c r="AQ29" i="22"/>
  <c r="AN19" i="22"/>
  <c r="AN31" i="22"/>
  <c r="AN43" i="22"/>
  <c r="AR5" i="22"/>
  <c r="AS9" i="22"/>
  <c r="AM9" i="22" s="1"/>
  <c r="AQ8" i="22"/>
  <c r="AN14" i="22"/>
  <c r="AN26" i="22"/>
  <c r="AN38" i="22"/>
  <c r="AN21" i="22"/>
  <c r="AN33" i="22"/>
  <c r="AN45" i="22"/>
  <c r="AQ58" i="22"/>
  <c r="AQ46" i="3"/>
  <c r="AP48" i="3"/>
  <c r="AQ48" i="3" s="1"/>
  <c r="AN24" i="3"/>
  <c r="AQ24" i="3" s="1"/>
  <c r="AN25" i="3"/>
  <c r="AR25" i="3" s="1"/>
  <c r="AN36" i="3"/>
  <c r="AQ36" i="3" s="1"/>
  <c r="AN37" i="3"/>
  <c r="AR37" i="3" s="1"/>
  <c r="AN33" i="3"/>
  <c r="AQ33" i="3" s="1"/>
  <c r="AP43" i="3"/>
  <c r="AP21" i="3"/>
  <c r="AQ21" i="3" s="1"/>
  <c r="AP30" i="3"/>
  <c r="AQ30" i="3" s="1"/>
  <c r="AP26" i="3"/>
  <c r="AQ26" i="3" s="1"/>
  <c r="AP38" i="3"/>
  <c r="AQ38" i="3" s="1"/>
  <c r="AP19" i="3"/>
  <c r="AR19" i="3" s="1"/>
  <c r="AP23" i="3"/>
  <c r="AQ23" i="3" s="1"/>
  <c r="AP35" i="3"/>
  <c r="AQ35" i="3" s="1"/>
  <c r="AP31" i="3"/>
  <c r="AQ31" i="3" s="1"/>
  <c r="AQ50" i="3"/>
  <c r="AN27" i="3"/>
  <c r="AR27" i="3" s="1"/>
  <c r="AN39" i="3"/>
  <c r="AR39" i="3" s="1"/>
  <c r="AN42" i="3"/>
  <c r="AR24" i="3"/>
  <c r="AR10" i="3"/>
  <c r="AN49" i="3"/>
  <c r="AR49" i="3" s="1"/>
  <c r="AP44" i="3"/>
  <c r="AR44" i="3" s="1"/>
  <c r="AN45" i="3"/>
  <c r="AR45" i="3" s="1"/>
  <c r="AN18" i="3"/>
  <c r="AQ18" i="3" s="1"/>
  <c r="AN15" i="3"/>
  <c r="AR15" i="3" s="1"/>
  <c r="AR8" i="3"/>
  <c r="AR5" i="3"/>
  <c r="AP14" i="3"/>
  <c r="AQ14" i="3" s="1"/>
  <c r="AR23" i="3"/>
  <c r="AR35" i="3"/>
  <c r="AR20" i="3"/>
  <c r="AR43" i="3"/>
  <c r="AQ43" i="3"/>
  <c r="AR32" i="3"/>
  <c r="AR26" i="3"/>
  <c r="AN3" i="3"/>
  <c r="AP3" i="3"/>
  <c r="AQ10" i="3"/>
  <c r="AN22" i="3"/>
  <c r="AN34" i="3"/>
  <c r="AS4" i="3"/>
  <c r="AM4" i="3" s="1"/>
  <c r="AP20" i="3"/>
  <c r="AQ20" i="3" s="1"/>
  <c r="AP32" i="3"/>
  <c r="AQ32" i="3" s="1"/>
  <c r="AQ15" i="3"/>
  <c r="AN17" i="3"/>
  <c r="AN29" i="3"/>
  <c r="AQ39" i="3"/>
  <c r="AN41" i="3"/>
  <c r="AQ5" i="3"/>
  <c r="AN16" i="3"/>
  <c r="AN28" i="3"/>
  <c r="AN40" i="3"/>
  <c r="AY1" i="1"/>
  <c r="AN3" i="1"/>
  <c r="AP3" i="1"/>
  <c r="AQ47" i="1"/>
  <c r="AR47" i="1"/>
  <c r="AN15" i="1"/>
  <c r="AR15" i="1" s="1"/>
  <c r="AR10" i="1"/>
  <c r="AP46" i="1"/>
  <c r="AR46" i="1" s="1"/>
  <c r="AN45" i="1"/>
  <c r="AN44" i="1"/>
  <c r="AQ43" i="1"/>
  <c r="AQ42" i="1"/>
  <c r="AN42" i="1"/>
  <c r="AR42" i="1" s="1"/>
  <c r="AN41" i="1"/>
  <c r="AR41" i="1" s="1"/>
  <c r="AQ40" i="1"/>
  <c r="AR39" i="1"/>
  <c r="AP39" i="1"/>
  <c r="AQ39" i="1" s="1"/>
  <c r="AR38" i="1"/>
  <c r="AR37" i="1"/>
  <c r="AQ36" i="1"/>
  <c r="AR36" i="1"/>
  <c r="AN35" i="1"/>
  <c r="AP34" i="1"/>
  <c r="AP33" i="1"/>
  <c r="AQ33" i="1" s="1"/>
  <c r="AN32" i="1"/>
  <c r="AQ31" i="1"/>
  <c r="AN31" i="1"/>
  <c r="AR31" i="1" s="1"/>
  <c r="AP30" i="1"/>
  <c r="AQ30" i="1" s="1"/>
  <c r="AQ29" i="1"/>
  <c r="AR29" i="1"/>
  <c r="AN28" i="1"/>
  <c r="AQ27" i="1"/>
  <c r="AN27" i="1"/>
  <c r="AR27" i="1" s="1"/>
  <c r="AR25" i="1"/>
  <c r="AP25" i="1"/>
  <c r="AQ25" i="1" s="1"/>
  <c r="AR24" i="1"/>
  <c r="AP24" i="1"/>
  <c r="AQ24" i="1" s="1"/>
  <c r="AN23" i="1"/>
  <c r="AN22" i="1"/>
  <c r="AR22" i="1" s="1"/>
  <c r="AP21" i="1"/>
  <c r="AN20" i="1"/>
  <c r="AQ19" i="1"/>
  <c r="AN18" i="1"/>
  <c r="AR18" i="1" s="1"/>
  <c r="AR17" i="1"/>
  <c r="AN16" i="1"/>
  <c r="AP14" i="1"/>
  <c r="AQ14" i="1" s="1"/>
  <c r="AQ22" i="1"/>
  <c r="AQ34" i="1"/>
  <c r="AQ26" i="1"/>
  <c r="AQ21" i="1"/>
  <c r="AQ10" i="1"/>
  <c r="AQ8" i="1"/>
  <c r="AR5" i="1"/>
  <c r="AM4" i="1"/>
  <c r="AM3" i="1"/>
  <c r="AR38" i="3" l="1"/>
  <c r="AR21" i="3"/>
  <c r="AQ19" i="3"/>
  <c r="AR47" i="3"/>
  <c r="AQ25" i="3"/>
  <c r="AQ48" i="22"/>
  <c r="AR48" i="22"/>
  <c r="AR31" i="3"/>
  <c r="AR29" i="22"/>
  <c r="AQ18" i="22"/>
  <c r="AQ41" i="22"/>
  <c r="AQ25" i="22"/>
  <c r="AQ37" i="22"/>
  <c r="AQ23" i="22"/>
  <c r="AR42" i="22"/>
  <c r="AQ47" i="22"/>
  <c r="AR38" i="22"/>
  <c r="AQ38" i="22"/>
  <c r="AR26" i="22"/>
  <c r="AQ26" i="22"/>
  <c r="AR46" i="22"/>
  <c r="AQ46" i="22"/>
  <c r="AR15" i="22"/>
  <c r="AQ15" i="22"/>
  <c r="AR19" i="22"/>
  <c r="AQ19" i="22"/>
  <c r="AR34" i="22"/>
  <c r="AQ34" i="22"/>
  <c r="AR14" i="22"/>
  <c r="AQ14" i="22"/>
  <c r="AR22" i="22"/>
  <c r="AQ22" i="22"/>
  <c r="AR27" i="22"/>
  <c r="AQ27" i="22"/>
  <c r="AN12" i="22"/>
  <c r="AR3" i="22"/>
  <c r="AN9" i="22"/>
  <c r="AN4" i="22"/>
  <c r="AQ3" i="22"/>
  <c r="AT3" i="22" s="1"/>
  <c r="AQ45" i="22"/>
  <c r="AR45" i="22"/>
  <c r="AR43" i="22"/>
  <c r="AQ43" i="22"/>
  <c r="AQ33" i="22"/>
  <c r="AR33" i="22"/>
  <c r="AR39" i="22"/>
  <c r="AQ39" i="22"/>
  <c r="AQ21" i="22"/>
  <c r="AR21" i="22"/>
  <c r="AR31" i="22"/>
  <c r="AQ31" i="22"/>
  <c r="AR30" i="3"/>
  <c r="AQ45" i="3"/>
  <c r="AR48" i="3"/>
  <c r="AQ37" i="3"/>
  <c r="AR33" i="3"/>
  <c r="AR36" i="3"/>
  <c r="AQ27" i="3"/>
  <c r="AR42" i="3"/>
  <c r="AQ42" i="3"/>
  <c r="AQ49" i="3"/>
  <c r="AQ44" i="3"/>
  <c r="AR18" i="3"/>
  <c r="AR14" i="3"/>
  <c r="AR28" i="3"/>
  <c r="AQ28" i="3"/>
  <c r="AR17" i="3"/>
  <c r="AQ17" i="3"/>
  <c r="AR40" i="3"/>
  <c r="AQ40" i="3"/>
  <c r="AR16" i="3"/>
  <c r="AQ16" i="3"/>
  <c r="AR41" i="3"/>
  <c r="AQ41" i="3"/>
  <c r="AR34" i="3"/>
  <c r="AQ34" i="3"/>
  <c r="AR22" i="3"/>
  <c r="AQ22" i="3"/>
  <c r="AR29" i="3"/>
  <c r="AQ29" i="3"/>
  <c r="AN9" i="3"/>
  <c r="AN12" i="3"/>
  <c r="AN4" i="3"/>
  <c r="AR3" i="3"/>
  <c r="AQ3" i="3"/>
  <c r="AT3" i="3" s="1"/>
  <c r="AQ3" i="1"/>
  <c r="AT3" i="1" s="1"/>
  <c r="AN12" i="1"/>
  <c r="AN9" i="1"/>
  <c r="AR9" i="1" s="1"/>
  <c r="AN4" i="1"/>
  <c r="AQ4" i="1" s="1"/>
  <c r="AR14" i="1"/>
  <c r="AQ46" i="1"/>
  <c r="AQ15" i="1"/>
  <c r="AR45" i="1"/>
  <c r="AQ45" i="1"/>
  <c r="AR44" i="1"/>
  <c r="AQ44" i="1"/>
  <c r="AQ41" i="1"/>
  <c r="AR35" i="1"/>
  <c r="AQ35" i="1"/>
  <c r="AR32" i="1"/>
  <c r="AQ32" i="1"/>
  <c r="AQ28" i="1"/>
  <c r="AR28" i="1"/>
  <c r="AR23" i="1"/>
  <c r="AQ23" i="1"/>
  <c r="AR20" i="1"/>
  <c r="AQ20" i="1"/>
  <c r="AQ18" i="1"/>
  <c r="AQ16" i="1"/>
  <c r="AR16" i="1"/>
  <c r="AQ5" i="1"/>
  <c r="AR3" i="1"/>
  <c r="AR4" i="22" l="1"/>
  <c r="AQ4" i="22"/>
  <c r="AT4" i="22" s="1"/>
  <c r="AT5" i="22" s="1"/>
  <c r="AT6" i="22" s="1"/>
  <c r="AT7" i="22" s="1"/>
  <c r="AT8" i="22" s="1"/>
  <c r="AQ9" i="22"/>
  <c r="AR9" i="22"/>
  <c r="AR12" i="22"/>
  <c r="AQ12" i="22"/>
  <c r="AQ12" i="3"/>
  <c r="AR12" i="3"/>
  <c r="AQ4" i="3"/>
  <c r="AT4" i="3" s="1"/>
  <c r="AT5" i="3" s="1"/>
  <c r="AT6" i="3" s="1"/>
  <c r="AT7" i="3" s="1"/>
  <c r="AT8" i="3" s="1"/>
  <c r="AR4" i="3"/>
  <c r="AQ9" i="3"/>
  <c r="AR9" i="3"/>
  <c r="AT4" i="1"/>
  <c r="AT5" i="1" s="1"/>
  <c r="AT6" i="1" s="1"/>
  <c r="AT7" i="1" s="1"/>
  <c r="AT8" i="1" s="1"/>
  <c r="AQ9" i="1"/>
  <c r="AR4" i="1"/>
  <c r="AR12" i="1"/>
  <c r="AQ12" i="1"/>
  <c r="AT9" i="22" l="1"/>
  <c r="AT10" i="22" s="1"/>
  <c r="AT11" i="22" s="1"/>
  <c r="AT12" i="22" s="1"/>
  <c r="AT13" i="22" s="1"/>
  <c r="AT14" i="22" s="1"/>
  <c r="AT15" i="22" s="1"/>
  <c r="AT16" i="22" s="1"/>
  <c r="AT17" i="22" s="1"/>
  <c r="AT18" i="22" s="1"/>
  <c r="AT19" i="22" s="1"/>
  <c r="AT20" i="22" s="1"/>
  <c r="AT21" i="22" s="1"/>
  <c r="AT22" i="22" s="1"/>
  <c r="AT23" i="22" s="1"/>
  <c r="AT24" i="22" s="1"/>
  <c r="AT25" i="22" s="1"/>
  <c r="AT26" i="22" s="1"/>
  <c r="AT27" i="22" s="1"/>
  <c r="AT28" i="22" s="1"/>
  <c r="AT29" i="22" s="1"/>
  <c r="AT30" i="22" s="1"/>
  <c r="AT31" i="22" s="1"/>
  <c r="AT32" i="22" s="1"/>
  <c r="AT33" i="22" s="1"/>
  <c r="AT34" i="22" s="1"/>
  <c r="AT35" i="22" s="1"/>
  <c r="AT36" i="22" s="1"/>
  <c r="AT37" i="22" s="1"/>
  <c r="AT38" i="22" s="1"/>
  <c r="AT39" i="22" s="1"/>
  <c r="AT40" i="22" s="1"/>
  <c r="AT41" i="22" s="1"/>
  <c r="AT42" i="22" s="1"/>
  <c r="AT43" i="22" s="1"/>
  <c r="AT44" i="22" s="1"/>
  <c r="AT45" i="22" s="1"/>
  <c r="AT46" i="22" s="1"/>
  <c r="AT47" i="22" s="1"/>
  <c r="AT48" i="22" s="1"/>
  <c r="AT49" i="22" s="1"/>
  <c r="AT50" i="22" s="1"/>
  <c r="AT51" i="22" s="1"/>
  <c r="AT52" i="22" s="1"/>
  <c r="AT53" i="22" s="1"/>
  <c r="AT54" i="22" s="1"/>
  <c r="AT55" i="22" s="1"/>
  <c r="AT56" i="22" s="1"/>
  <c r="AT9" i="3"/>
  <c r="AT10" i="3" s="1"/>
  <c r="AT11" i="3" s="1"/>
  <c r="AT12" i="3" s="1"/>
  <c r="AT13" i="3" s="1"/>
  <c r="AT14" i="3" s="1"/>
  <c r="AT15" i="3" s="1"/>
  <c r="AT16" i="3" s="1"/>
  <c r="AT17" i="3" s="1"/>
  <c r="AT18" i="3" s="1"/>
  <c r="AT19" i="3" s="1"/>
  <c r="AT20" i="3" s="1"/>
  <c r="AT21" i="3" s="1"/>
  <c r="AT22" i="3" s="1"/>
  <c r="AT23" i="3" s="1"/>
  <c r="AT24" i="3" s="1"/>
  <c r="AT25" i="3" s="1"/>
  <c r="AT26" i="3" s="1"/>
  <c r="AT27" i="3" s="1"/>
  <c r="AT28" i="3" s="1"/>
  <c r="AT29" i="3" s="1"/>
  <c r="AT30" i="3" s="1"/>
  <c r="AT31" i="3" s="1"/>
  <c r="AT32" i="3" s="1"/>
  <c r="AT33" i="3" s="1"/>
  <c r="AT34" i="3" s="1"/>
  <c r="AT35" i="3" s="1"/>
  <c r="AT36" i="3" s="1"/>
  <c r="AT37" i="3" s="1"/>
  <c r="AT38" i="3" s="1"/>
  <c r="AT39" i="3" s="1"/>
  <c r="AT40" i="3" s="1"/>
  <c r="AT41" i="3" s="1"/>
  <c r="AT42" i="3" s="1"/>
  <c r="AT43" i="3" s="1"/>
  <c r="AT44" i="3" s="1"/>
  <c r="AT45" i="3" s="1"/>
  <c r="AT46" i="3" s="1"/>
  <c r="AT47" i="3" s="1"/>
  <c r="AT48" i="3" s="1"/>
  <c r="AT49" i="3" s="1"/>
  <c r="AT50" i="3" s="1"/>
  <c r="AT9" i="1"/>
  <c r="AT10" i="1" s="1"/>
  <c r="AT11" i="1" s="1"/>
  <c r="AT12" i="1" s="1"/>
  <c r="AT13" i="1" s="1"/>
  <c r="AT14" i="1" s="1"/>
  <c r="AT15" i="1" s="1"/>
  <c r="AT16" i="1" s="1"/>
  <c r="AT17" i="1" s="1"/>
  <c r="AT18" i="1" s="1"/>
  <c r="AT19" i="1" s="1"/>
  <c r="AT20" i="1" s="1"/>
  <c r="AT21" i="1" s="1"/>
  <c r="AT22" i="1" s="1"/>
  <c r="AT23" i="1" s="1"/>
  <c r="AT24" i="1" s="1"/>
  <c r="AT25" i="1" s="1"/>
  <c r="AT26" i="1" s="1"/>
  <c r="AT27" i="1" s="1"/>
  <c r="AT28" i="1" s="1"/>
  <c r="AT29" i="1" s="1"/>
  <c r="AT30" i="1" s="1"/>
  <c r="AT31" i="1" s="1"/>
  <c r="AT32" i="1" s="1"/>
  <c r="AT33" i="1" s="1"/>
  <c r="AT34" i="1" s="1"/>
  <c r="AT35" i="1" s="1"/>
  <c r="AT36" i="1" s="1"/>
  <c r="AT37" i="1" s="1"/>
  <c r="AT38" i="1" s="1"/>
  <c r="AT39" i="1" s="1"/>
  <c r="AT40" i="1" s="1"/>
  <c r="AT41" i="1" s="1"/>
  <c r="AT42" i="1" s="1"/>
  <c r="AT43" i="1" s="1"/>
  <c r="AT44" i="1" s="1"/>
  <c r="AT45" i="1" s="1"/>
  <c r="AT46" i="1" s="1"/>
  <c r="AT47" i="1" s="1"/>
  <c r="AT57" i="22" l="1"/>
  <c r="AT58" i="22" s="1"/>
  <c r="AY2" i="1" a="1"/>
  <c r="AY2" i="1" s="1"/>
  <c r="AY3" i="1" s="1"/>
  <c r="AY1" i="22" l="1" a="1"/>
  <c r="AY1" i="22" s="1"/>
  <c r="AY2" i="22" s="1" a="1"/>
  <c r="AY2" i="22" s="1"/>
  <c r="AY3" i="22" s="1"/>
  <c r="D3" i="2" s="1"/>
  <c r="AY1" i="3" a="1"/>
  <c r="AY1" i="3" s="1"/>
  <c r="AY2" i="3" s="1" a="1"/>
  <c r="AY2" i="3" s="1"/>
  <c r="AY3" i="3" s="1"/>
  <c r="D2" i="2" s="1"/>
  <c r="B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DD11B3C8-1609-4702-9AD2-72C2890FE672}">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<sst xmlns="http://schemas.openxmlformats.org/spreadsheetml/2006/main" count="796" uniqueCount="551">
  <si>
    <t>BCRC NO.</t>
  </si>
  <si>
    <t>※ 項目前有標示The item is preceded by a marked ★符號表示為認證項目 ★ symbol indicating that it is a certified project. #表示為外部服務項目# stands for subcontract.</t>
    <phoneticPr fontId="1" type="noConversion"/>
  </si>
  <si>
    <t>抗菌試驗 (Antibacterial test)：</t>
    <phoneticPr fontId="1" type="noConversion"/>
  </si>
  <si>
    <t>USP &lt;51&gt;</t>
    <phoneticPr fontId="1" type="noConversion"/>
  </si>
  <si>
    <t>JIS Z 2801</t>
    <phoneticPr fontId="1" type="noConversion"/>
  </si>
  <si>
    <t>CNS 4940</t>
    <phoneticPr fontId="1" type="noConversion"/>
  </si>
  <si>
    <t>EP 5.1.3.</t>
    <phoneticPr fontId="1" type="noConversion"/>
  </si>
  <si>
    <t>JIS Z2911</t>
    <phoneticPr fontId="1" type="noConversion"/>
  </si>
  <si>
    <t>CNS 4345</t>
    <phoneticPr fontId="1" type="noConversion"/>
  </si>
  <si>
    <t>ASTM E 2315</t>
    <phoneticPr fontId="1" type="noConversion"/>
  </si>
  <si>
    <t>ASTM E2149</t>
    <phoneticPr fontId="1" type="noConversion"/>
  </si>
  <si>
    <t>ISO 22196</t>
    <phoneticPr fontId="1" type="noConversion"/>
  </si>
  <si>
    <t>AATCC 30</t>
    <phoneticPr fontId="1" type="noConversion"/>
  </si>
  <si>
    <t>AATCC 147</t>
    <phoneticPr fontId="1" type="noConversion"/>
  </si>
  <si>
    <t>ASTM G21</t>
    <phoneticPr fontId="1" type="noConversion"/>
  </si>
  <si>
    <t>JIS L1902</t>
    <phoneticPr fontId="1" type="noConversion"/>
  </si>
  <si>
    <t>CNS 2690</t>
    <phoneticPr fontId="1" type="noConversion"/>
  </si>
  <si>
    <t>其他時間點others point (未在列表請自行填寫Not in the list, please fill in by yourself.)：</t>
    <phoneticPr fontId="1" type="noConversion"/>
  </si>
  <si>
    <r>
      <t>(請勾選測試方法→時間點→執行菌株</t>
    </r>
    <r>
      <rPr>
        <b/>
        <sz val="8"/>
        <color rgb="FF000000"/>
        <rFont val="微軟正黑體"/>
        <family val="2"/>
        <charset val="136"/>
      </rPr>
      <t>Please tick :  method → time point → Bacterial</t>
    </r>
    <r>
      <rPr>
        <b/>
        <sz val="9"/>
        <color rgb="FF000000"/>
        <rFont val="微軟正黑體"/>
        <family val="2"/>
        <charset val="136"/>
      </rPr>
      <t>)</t>
    </r>
  </si>
  <si>
    <r>
      <rPr>
        <vertAlign val="superscript"/>
        <sz val="9"/>
        <color rgb="FFFF0000"/>
        <rFont val="微軟正黑體"/>
        <family val="2"/>
        <charset val="136"/>
      </rPr>
      <t>◎</t>
    </r>
    <r>
      <rPr>
        <b/>
        <vertAlign val="superscript"/>
        <sz val="9"/>
        <color rgb="FFFF0000"/>
        <rFont val="微軟正黑體"/>
        <family val="2"/>
        <charset val="136"/>
      </rPr>
      <t>註</t>
    </r>
    <r>
      <rPr>
        <sz val="9"/>
        <color rgb="FF000000"/>
        <rFont val="微軟正黑體"/>
        <family val="2"/>
        <charset val="136"/>
      </rPr>
      <t>AATCC 100</t>
    </r>
    <phoneticPr fontId="1" type="noConversion"/>
  </si>
  <si>
    <t>註: 僅紡織類別為TAF認證項目。</t>
  </si>
  <si>
    <t>5 min</t>
    <phoneticPr fontId="1" type="noConversion"/>
  </si>
  <si>
    <r>
      <t>菌株名</t>
    </r>
    <r>
      <rPr>
        <b/>
        <sz val="9"/>
        <color rgb="FF000000"/>
        <rFont val="微軟正黑體"/>
        <family val="2"/>
        <charset val="136"/>
      </rPr>
      <t xml:space="preserve">Bacterial Name </t>
    </r>
    <phoneticPr fontId="1" type="noConversion"/>
  </si>
  <si>
    <r>
      <t xml:space="preserve"> </t>
    </r>
    <r>
      <rPr>
        <b/>
        <sz val="9"/>
        <color rgb="FF000000"/>
        <rFont val="微軟正黑體"/>
        <family val="2"/>
        <charset val="136"/>
      </rPr>
      <t xml:space="preserve">其他Others </t>
    </r>
    <r>
      <rPr>
        <b/>
        <sz val="9"/>
        <color rgb="FFFF0000"/>
        <rFont val="微軟正黑體"/>
        <family val="2"/>
        <charset val="136"/>
      </rPr>
      <t>(未在列表請自行填寫Not in the list, please fill in by yourself.)</t>
    </r>
    <r>
      <rPr>
        <b/>
        <sz val="9"/>
        <color rgb="FF000000"/>
        <rFont val="微軟正黑體"/>
        <family val="2"/>
        <charset val="136"/>
      </rPr>
      <t>：</t>
    </r>
    <phoneticPr fontId="1" type="noConversion"/>
  </si>
  <si>
    <t>ISO 20743</t>
    <phoneticPr fontId="1" type="noConversion"/>
  </si>
  <si>
    <t>10 min</t>
    <phoneticPr fontId="1" type="noConversion"/>
  </si>
  <si>
    <t>30 min</t>
    <phoneticPr fontId="1" type="noConversion"/>
  </si>
  <si>
    <t>60 min</t>
    <phoneticPr fontId="1" type="noConversion"/>
  </si>
  <si>
    <t>24 hours</t>
    <phoneticPr fontId="1" type="noConversion"/>
  </si>
  <si>
    <t>48 hours</t>
    <phoneticPr fontId="1" type="noConversion"/>
  </si>
  <si>
    <t>試驗菌株選擇Bacterial:</t>
    <phoneticPr fontId="1" type="noConversion"/>
  </si>
  <si>
    <t>作用時間點選擇Time point:</t>
    <phoneticPr fontId="1" type="noConversion"/>
  </si>
  <si>
    <t>測試方法選擇Method:</t>
    <phoneticPr fontId="1" type="noConversion"/>
  </si>
  <si>
    <t>Citrobacter amalonaticus    無丙二酸檸檬酸桿菌</t>
  </si>
  <si>
    <t>Serratia marcescens subsp. marcescens    沙雷氏桿菌</t>
  </si>
  <si>
    <t>Serratia marcescens 沙雷氏桿菌</t>
  </si>
  <si>
    <t>Proteus mirabilis 奇異變形桿菌</t>
  </si>
  <si>
    <t>Bifidobacterium longum subsp. longum    比菲德氏龍根菌</t>
  </si>
  <si>
    <t xml:space="preserve">Geobacillus stearothermophilus </t>
  </si>
  <si>
    <t>Aspergillus flavus    黃麴菌</t>
  </si>
  <si>
    <t>Aspergillus brasiliensis       黑麴菌</t>
  </si>
  <si>
    <t>Penicillium citrinum   桔青黴</t>
  </si>
  <si>
    <t>Talaromyces pinophilus     嗜松藍狀菌</t>
  </si>
  <si>
    <t>Cutibacterium acnes   痤瘡丙酸桿菌</t>
  </si>
  <si>
    <t>AND(前端需求+前V)</t>
    <phoneticPr fontId="1" type="noConversion"/>
  </si>
  <si>
    <t>OR(自己V或同層完成需求)</t>
    <phoneticPr fontId="1" type="noConversion"/>
  </si>
  <si>
    <t>層級</t>
    <phoneticPr fontId="1" type="noConversion"/>
  </si>
  <si>
    <t>顯示內容</t>
    <phoneticPr fontId="1" type="noConversion"/>
  </si>
  <si>
    <t>需求開啟</t>
    <phoneticPr fontId="1" type="noConversion"/>
  </si>
  <si>
    <t>"-"個數</t>
    <phoneticPr fontId="1" type="noConversion"/>
  </si>
  <si>
    <t>需求完成</t>
    <phoneticPr fontId="1" type="noConversion"/>
  </si>
  <si>
    <t>顯示篩選</t>
    <phoneticPr fontId="1" type="noConversion"/>
  </si>
  <si>
    <t>必填未填</t>
    <phoneticPr fontId="1" type="noConversion"/>
  </si>
  <si>
    <t>未填提醒</t>
    <phoneticPr fontId="1" type="noConversion"/>
  </si>
  <si>
    <t>群組1</t>
    <phoneticPr fontId="1" type="noConversion"/>
  </si>
  <si>
    <t>群組1-1</t>
    <phoneticPr fontId="1" type="noConversion"/>
  </si>
  <si>
    <t>群組0</t>
    <phoneticPr fontId="1" type="noConversion"/>
  </si>
  <si>
    <t>群組1-1-1</t>
    <phoneticPr fontId="1" type="noConversion"/>
  </si>
  <si>
    <t>群組2-1</t>
    <phoneticPr fontId="1" type="noConversion"/>
  </si>
  <si>
    <t>群組3-1</t>
    <phoneticPr fontId="1" type="noConversion"/>
  </si>
  <si>
    <t>群組3</t>
    <phoneticPr fontId="1" type="noConversion"/>
  </si>
  <si>
    <t>群組2</t>
    <phoneticPr fontId="1" type="noConversion"/>
  </si>
  <si>
    <t>群組3-2</t>
  </si>
  <si>
    <t>群組3-3</t>
  </si>
  <si>
    <t>群組3-4</t>
  </si>
  <si>
    <t>群組3-5</t>
  </si>
  <si>
    <t>群組3-6</t>
  </si>
  <si>
    <t>群組3-7</t>
  </si>
  <si>
    <t>群組3-8</t>
  </si>
  <si>
    <t>群組3-9</t>
  </si>
  <si>
    <t>群組3-10</t>
  </si>
  <si>
    <t>群組3-11</t>
  </si>
  <si>
    <t>群組3-12</t>
  </si>
  <si>
    <t>群組3-13</t>
  </si>
  <si>
    <t>群組3-14</t>
  </si>
  <si>
    <t>群組3-15</t>
  </si>
  <si>
    <t>群組3-16</t>
  </si>
  <si>
    <t>群組3-17</t>
  </si>
  <si>
    <t>群組3-18</t>
  </si>
  <si>
    <t>群組3-19</t>
  </si>
  <si>
    <t>群組3-20</t>
  </si>
  <si>
    <t>群組3-21</t>
  </si>
  <si>
    <t>群組3-22</t>
  </si>
  <si>
    <t>群組3-23</t>
  </si>
  <si>
    <t>群組3-24</t>
  </si>
  <si>
    <t>群組3-25</t>
  </si>
  <si>
    <t>群組3-26</t>
  </si>
  <si>
    <t>群組3-27</t>
  </si>
  <si>
    <t>群組3-28</t>
  </si>
  <si>
    <t>群組3-29</t>
  </si>
  <si>
    <t>群組3-30</t>
  </si>
  <si>
    <t>群組3-31</t>
  </si>
  <si>
    <t>群組3-32</t>
  </si>
  <si>
    <t>群組4</t>
    <phoneticPr fontId="1" type="noConversion"/>
  </si>
  <si>
    <t>Staphylococcus aureus subsp. Aureus 金黃色葡萄球菌</t>
    <phoneticPr fontId="1" type="noConversion"/>
  </si>
  <si>
    <t>Staphylococcus aureus subsp. Aureus 抗藥性金黃色葡萄球菌(MRSA)</t>
    <phoneticPr fontId="1" type="noConversion"/>
  </si>
  <si>
    <t>Staphylococcus epidermidis 表皮葡萄球菌</t>
    <phoneticPr fontId="1" type="noConversion"/>
  </si>
  <si>
    <t>Bacillus subtilis subsp. spizizenii 枯草桿菌</t>
    <phoneticPr fontId="1" type="noConversion"/>
  </si>
  <si>
    <t>Enterococcus faecalis 糞腸球菌</t>
    <phoneticPr fontId="1" type="noConversion"/>
  </si>
  <si>
    <t>Streptococcus mutans 變異鏈球菌</t>
    <phoneticPr fontId="1" type="noConversion"/>
  </si>
  <si>
    <t>Listeria monocytogenes 單核球增多性李斯特菌</t>
    <phoneticPr fontId="1" type="noConversion"/>
  </si>
  <si>
    <t>Escherichia coli 大腸桿菌</t>
    <phoneticPr fontId="1" type="noConversion"/>
  </si>
  <si>
    <t>Pseudomonas aeruginosa 綠膿桿菌</t>
    <phoneticPr fontId="1" type="noConversion"/>
  </si>
  <si>
    <t>Acinetobacter baumannii 鮑氏不動桿菌</t>
    <phoneticPr fontId="1" type="noConversion"/>
  </si>
  <si>
    <t>Clostridium sporogenes 產芽孢梭菌(厭氧菌)</t>
    <phoneticPr fontId="1" type="noConversion"/>
  </si>
  <si>
    <t>Bacteroides vulgatus 普通類桿菌</t>
    <phoneticPr fontId="1" type="noConversion"/>
  </si>
  <si>
    <t>Candida albicans 白色念珠球菌</t>
    <phoneticPr fontId="1" type="noConversion"/>
  </si>
  <si>
    <t>Malassezia furfur 皮屑芽孢菌</t>
    <phoneticPr fontId="1" type="noConversion"/>
  </si>
  <si>
    <t>Aspergillus brasiliensis 巴西麴菌(黴菌)</t>
    <phoneticPr fontId="1" type="noConversion"/>
  </si>
  <si>
    <t>Salmonella enterica subsp. Enterica 腸道沙門氏菌</t>
    <phoneticPr fontId="1" type="noConversion"/>
  </si>
  <si>
    <t>Klebsiella pneumoniae subsp. Pneumoniae 克雷白氏肺炎菌</t>
    <phoneticPr fontId="1" type="noConversion"/>
  </si>
  <si>
    <t>申請書中文名稱</t>
    <phoneticPr fontId="1" type="noConversion"/>
  </si>
  <si>
    <t>申請書英文名稱</t>
    <phoneticPr fontId="1" type="noConversion"/>
  </si>
  <si>
    <t>版次Version：</t>
    <phoneticPr fontId="1" type="noConversion"/>
  </si>
  <si>
    <t>發行日期Issued Date：</t>
    <phoneticPr fontId="1" type="noConversion"/>
  </si>
  <si>
    <t>公司中文名稱</t>
    <phoneticPr fontId="1" type="noConversion"/>
  </si>
  <si>
    <t>台灣檢驗科技股份有限公司-健康產業服務</t>
    <phoneticPr fontId="1" type="noConversion"/>
  </si>
  <si>
    <t>公司英文名稱</t>
    <phoneticPr fontId="1" type="noConversion"/>
  </si>
  <si>
    <t>SGS Taiwan Ltd. - Health Industry Services</t>
    <phoneticPr fontId="1" type="noConversion"/>
  </si>
  <si>
    <t>醫療器材委託實驗項目 (Medical Device Test(s)Required)：</t>
    <phoneticPr fontId="1" type="noConversion"/>
  </si>
  <si>
    <t xml:space="preserve">(5) 其他測項Others item (未在列表請自行填寫) :      </t>
    <phoneticPr fontId="1" type="noConversion"/>
  </si>
  <si>
    <t>回主頁 Back to Main Page</t>
    <phoneticPr fontId="1" type="noConversion"/>
  </si>
  <si>
    <t xml:space="preserve">超微量工業安全實驗室委託試驗申請書- 化粧品 Ultra Trace and Industrial Safety Hygiene Laboratory Application Form - Cosmetics </t>
    <phoneticPr fontId="1" type="noConversion"/>
  </si>
  <si>
    <t>付款切結書</t>
  </si>
  <si>
    <t>※ 如第一頁申請廠商與發票廠商不同，再請填寫用印此付款切結書，</t>
  </si>
  <si>
    <t>本公司</t>
    <phoneticPr fontId="1" type="noConversion"/>
  </si>
  <si>
    <t>(申請廠商) 於民國     </t>
    <phoneticPr fontId="1" type="noConversion"/>
  </si>
  <si>
    <t>年</t>
    <phoneticPr fontId="1" type="noConversion"/>
  </si>
  <si>
    <t>月</t>
    <phoneticPr fontId="1" type="noConversion"/>
  </si>
  <si>
    <t>日，</t>
    <phoneticPr fontId="1" type="noConversion"/>
  </si>
  <si>
    <t xml:space="preserve">送驗      </t>
    <phoneticPr fontId="1" type="noConversion"/>
  </si>
  <si>
    <t>(樣品名稱)至台灣檢驗科技股份有限公司檢驗，</t>
    <phoneticPr fontId="1" type="noConversion"/>
  </si>
  <si>
    <t>因公司內部因素，發票&amp;付款由</t>
    <phoneticPr fontId="1" type="noConversion"/>
  </si>
  <si>
    <t>(發票廠商)支付。若日後因上列之</t>
    <phoneticPr fontId="1"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</si>
  <si>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1" type="noConversion"/>
  </si>
  <si>
    <t>名譽受損等問題，</t>
    <phoneticPr fontId="1" type="noConversion"/>
  </si>
  <si>
    <t>一律由本公司</t>
    <phoneticPr fontId="1" type="noConversion"/>
  </si>
  <si>
    <t>(申請廠商)負擔責任問題。</t>
    <phoneticPr fontId="1" type="noConversion"/>
  </si>
  <si>
    <t>申請廠商之公司大小章</t>
    <phoneticPr fontId="1" type="noConversion"/>
  </si>
  <si>
    <t>承辦人簽名：</t>
    <phoneticPr fontId="1" type="noConversion"/>
  </si>
  <si>
    <t xml:space="preserve"> 用印處：</t>
    <phoneticPr fontId="1" type="noConversion"/>
  </si>
  <si>
    <t>付款廠商之公司大小章</t>
    <phoneticPr fontId="1" type="noConversion"/>
  </si>
  <si>
    <t>用印處：</t>
    <phoneticPr fontId="1" type="noConversion"/>
  </si>
  <si>
    <t>民國</t>
    <phoneticPr fontId="1" type="noConversion"/>
  </si>
  <si>
    <t>日</t>
    <phoneticPr fontId="1" type="noConversion"/>
  </si>
  <si>
    <t>※文件用印簽名完畢可隨樣品與簽名申請書一併寄至各區服務據點，並署名*超微量工業安全實驗室 收</t>
    <phoneticPr fontId="1" type="noConversion"/>
  </si>
  <si>
    <t>委託檢測聲明書</t>
  </si>
  <si>
    <t>※ 如第一頁申請廠商非送測產品的生產製造或品牌所有者，需填寫與用印此聲明書，</t>
  </si>
  <si>
    <t>受</t>
    <phoneticPr fontId="1" type="noConversion"/>
  </si>
  <si>
    <t>公司委託，送</t>
    <phoneticPr fontId="1" type="noConversion"/>
  </si>
  <si>
    <t>產品至</t>
    <phoneticPr fontId="1" type="noConversion"/>
  </si>
  <si>
    <t>台灣檢驗科技股份有限公司檢驗，因本公司與客戶協定關係，</t>
    <phoneticPr fontId="1" type="noConversion"/>
  </si>
  <si>
    <t>測試報告上資料需如下呈現：</t>
    <phoneticPr fontId="1" type="noConversion"/>
  </si>
  <si>
    <t>※報告廠商抬頭需填寫</t>
    <phoneticPr fontId="1" type="noConversion"/>
  </si>
  <si>
    <t>※生產或供應廠商需填寫</t>
    <phoneticPr fontId="1" type="noConversion"/>
  </si>
  <si>
    <t>※產品名稱需填寫</t>
    <phoneticPr fontId="1" type="noConversion"/>
  </si>
  <si>
    <t>以上所有資料均取得此公司同意，若日後因上列之原因，造成台灣檢驗科技股份有限公司</t>
    <phoneticPr fontId="1" type="noConversion"/>
  </si>
  <si>
    <t>出具之此份報告，有任何法律訴訟或名譽受損之疑，</t>
    <phoneticPr fontId="1" type="noConversion"/>
  </si>
  <si>
    <t xml:space="preserve">一律由本公司                                                     </t>
    <phoneticPr fontId="1" type="noConversion"/>
  </si>
  <si>
    <t>申請公司經辦人</t>
    <phoneticPr fontId="1" type="noConversion"/>
  </si>
  <si>
    <t xml:space="preserve">                          </t>
    <phoneticPr fontId="1" type="noConversion"/>
  </si>
  <si>
    <t xml:space="preserve">申請公司簽章(大小章) </t>
    <phoneticPr fontId="1" type="noConversion"/>
  </si>
  <si>
    <t>委託公司經辦人</t>
    <phoneticPr fontId="1" type="noConversion"/>
  </si>
  <si>
    <t>委託公司簽章(大小章)</t>
    <phoneticPr fontId="1" type="noConversion"/>
  </si>
  <si>
    <t>安心資訊平台檢測報告資訊公開同意書</t>
  </si>
  <si>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</si>
  <si>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</si>
  <si>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</si>
  <si>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</si>
  <si>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</si>
  <si>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</si>
  <si>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</si>
  <si>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</si>
  <si>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</si>
  <si>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</si>
  <si>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</si>
  <si>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</si>
  <si>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</si>
  <si>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</si>
  <si>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</si>
  <si>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</si>
  <si>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</si>
  <si>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t xml:space="preserve">6. 上傳揭露報告不包含混合測試報告及僅出具紙本報告。 </t>
  </si>
  <si>
    <t>7. 刊登報告所產生的相關法律責任應由申請者自行承擔；如報告檢測項目無法源依據，應自行綜合評估相關法令規範後，再提出申請。</t>
  </si>
  <si>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</si>
  <si>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</si>
  <si>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</si>
  <si>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</si>
  <si>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</si>
  <si>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</si>
  <si>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</si>
  <si>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t>廠商名稱：</t>
    <phoneticPr fontId="1" type="noConversion"/>
  </si>
  <si>
    <t>統一編號：</t>
    <phoneticPr fontId="1" type="noConversion"/>
  </si>
  <si>
    <t>聯絡電話： </t>
    <phoneticPr fontId="1" type="noConversion"/>
  </si>
  <si>
    <t>傳真：</t>
    <phoneticPr fontId="1" type="noConversion"/>
  </si>
  <si>
    <t>E-mail：</t>
    <phoneticPr fontId="1" type="noConversion"/>
  </si>
  <si>
    <t>                                                    </t>
    <phoneticPr fontId="1" type="noConversion"/>
  </si>
  <si>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1"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</si>
  <si>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1"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</si>
  <si>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1"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</si>
  <si>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1" type="noConversion"/>
  </si>
  <si>
    <r>
      <t>用印日期</t>
    </r>
    <r>
      <rPr>
        <b/>
        <sz val="8"/>
        <color rgb="FFFF0000"/>
        <rFont val="Arial"/>
        <family val="2"/>
      </rPr>
      <t>(yyyy.mm.dd)</t>
    </r>
    <r>
      <rPr>
        <b/>
        <sz val="8"/>
        <color theme="1"/>
        <rFont val="Arial"/>
        <family val="2"/>
      </rPr>
      <t>:</t>
    </r>
    <phoneticPr fontId="1"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</si>
  <si>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1" type="noConversion"/>
  </si>
  <si>
    <t>提供服務據點如下：</t>
    <phoneticPr fontId="1"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</si>
  <si>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</si>
  <si>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</si>
  <si>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</si>
  <si>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Tel: 02-2299-3279 #7122~7124/7129/7131</t>
    <phoneticPr fontId="1" type="noConversion"/>
  </si>
  <si>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</si>
  <si>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</si>
  <si>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</si>
  <si>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Tel : 04- 2359-1515  #1500~1502/1505</t>
    <phoneticPr fontId="1" type="noConversion"/>
  </si>
  <si>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</si>
  <si>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</si>
  <si>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Tel : 07-3012121#4804/4805/4809</t>
    <phoneticPr fontId="1" type="noConversion"/>
  </si>
  <si>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</si>
  <si>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</si>
  <si>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</si>
  <si>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</si>
  <si>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</si>
  <si>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</si>
  <si>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</si>
  <si>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</si>
  <si>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</si>
  <si>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</si>
  <si>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</si>
  <si>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</si>
  <si>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</si>
  <si>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</si>
  <si>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1" type="noConversion"/>
  </si>
  <si>
    <t>Applicant (APPL.)/Sponsor</t>
    <phoneticPr fontId="1"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</si>
  <si>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1" type="noConversion"/>
  </si>
  <si>
    <r>
      <rPr>
        <b/>
        <sz val="11"/>
        <color rgb="FF000000"/>
        <rFont val="微軟正黑體"/>
        <family val="2"/>
        <charset val="136"/>
      </rPr>
      <t>發票廠商</t>
    </r>
    <phoneticPr fontId="1" type="noConversion"/>
  </si>
  <si>
    <t>Invoice</t>
    <phoneticPr fontId="1" type="noConversion"/>
  </si>
  <si>
    <r>
      <rPr>
        <b/>
        <sz val="11"/>
        <color rgb="FF000000"/>
        <rFont val="微軟正黑體"/>
        <family val="2"/>
        <charset val="136"/>
      </rPr>
      <t>報告需求</t>
    </r>
    <phoneticPr fontId="1" type="noConversion"/>
  </si>
  <si>
    <t>Report requriement</t>
    <phoneticPr fontId="1" type="noConversion"/>
  </si>
  <si>
    <r>
      <rPr>
        <sz val="9"/>
        <color rgb="FF000000"/>
        <rFont val="微軟正黑體"/>
        <family val="2"/>
        <charset val="136"/>
      </rPr>
      <t>自主管理</t>
    </r>
    <r>
      <rPr>
        <sz val="9"/>
        <color rgb="FF000000"/>
        <rFont val="Arial"/>
        <family val="2"/>
      </rPr>
      <t>For self-management</t>
    </r>
    <phoneticPr fontId="1" type="noConversion"/>
  </si>
  <si>
    <r>
      <rPr>
        <sz val="9"/>
        <color rgb="FF000000"/>
        <rFont val="微軟正黑體"/>
        <family val="2"/>
        <charset val="136"/>
      </rPr>
      <t>出口使用</t>
    </r>
    <r>
      <rPr>
        <sz val="9"/>
        <color rgb="FF000000"/>
        <rFont val="Arial"/>
        <family val="2"/>
      </rPr>
      <t>For export</t>
    </r>
    <phoneticPr fontId="1" type="noConversion"/>
  </si>
  <si>
    <r>
      <rPr>
        <sz val="9"/>
        <color rgb="FF000000"/>
        <rFont val="微軟正黑體"/>
        <family val="2"/>
        <charset val="136"/>
      </rPr>
      <t>政府法規要求</t>
    </r>
    <r>
      <rPr>
        <sz val="9"/>
        <color rgb="FF000000"/>
        <rFont val="Arial"/>
        <family val="2"/>
      </rPr>
      <t xml:space="preserve"> For regulations  </t>
    </r>
    <phoneticPr fontId="1" type="noConversion"/>
  </si>
  <si>
    <r>
      <rPr>
        <sz val="10"/>
        <color rgb="FF000000"/>
        <rFont val="微軟正黑體"/>
        <family val="2"/>
        <charset val="136"/>
      </rPr>
      <t>中文</t>
    </r>
    <r>
      <rPr>
        <sz val="10"/>
        <color rgb="FF000000"/>
        <rFont val="Arial"/>
        <family val="2"/>
      </rPr>
      <t xml:space="preserve"> Traditional Chinese   </t>
    </r>
    <phoneticPr fontId="1" type="noConversion"/>
  </si>
  <si>
    <r>
      <rPr>
        <sz val="10"/>
        <color rgb="FF000000"/>
        <rFont val="微軟正黑體"/>
        <family val="2"/>
        <charset val="136"/>
      </rPr>
      <t>英文</t>
    </r>
    <r>
      <rPr>
        <sz val="10"/>
        <color rgb="FF000000"/>
        <rFont val="Arial"/>
        <family val="2"/>
      </rPr>
      <t xml:space="preserve"> English </t>
    </r>
    <phoneticPr fontId="1" type="noConversion"/>
  </si>
  <si>
    <r>
      <rPr>
        <sz val="10"/>
        <color rgb="FF000000"/>
        <rFont val="微軟正黑體"/>
        <family val="2"/>
        <charset val="136"/>
      </rPr>
      <t>自取報告</t>
    </r>
    <r>
      <rPr>
        <sz val="10"/>
        <color rgb="FF000000"/>
        <rFont val="Arial"/>
        <family val="2"/>
      </rPr>
      <t xml:space="preserve"> Pick up by self  </t>
    </r>
    <phoneticPr fontId="1"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</si>
  <si>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1"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</si>
  <si>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</si>
  <si>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1" type="noConversion"/>
  </si>
  <si>
    <r>
      <rPr>
        <sz val="9"/>
        <rFont val="微軟正黑體"/>
        <family val="2"/>
        <charset val="136"/>
      </rPr>
      <t>散裝</t>
    </r>
    <r>
      <rPr>
        <sz val="9"/>
        <rFont val="Arial"/>
        <family val="2"/>
      </rPr>
      <t xml:space="preserve"> </t>
    </r>
    <r>
      <rPr>
        <b/>
        <sz val="10"/>
        <rFont val="Arial"/>
        <family val="2"/>
      </rPr>
      <t xml:space="preserve">In Bulk  </t>
    </r>
    <phoneticPr fontId="1"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</si>
  <si>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1"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</si>
  <si>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1" type="noConversion"/>
  </si>
  <si>
    <r>
      <rPr>
        <sz val="9"/>
        <color rgb="FF000000"/>
        <rFont val="微軟正黑體"/>
        <family val="2"/>
        <charset val="136"/>
      </rPr>
      <t>數量</t>
    </r>
    <r>
      <rPr>
        <sz val="9"/>
        <color rgb="FF000000"/>
        <rFont val="Arial"/>
        <family val="2"/>
      </rPr>
      <t xml:space="preserve"> Quantity</t>
    </r>
    <phoneticPr fontId="1" type="noConversion"/>
  </si>
  <si>
    <r>
      <rPr>
        <sz val="9"/>
        <color rgb="FF000000"/>
        <rFont val="微軟正黑體"/>
        <family val="2"/>
        <charset val="136"/>
      </rPr>
      <t>單位</t>
    </r>
    <r>
      <rPr>
        <sz val="9"/>
        <color rgb="FF000000"/>
        <rFont val="Arial"/>
        <family val="2"/>
      </rPr>
      <t xml:space="preserve"> Unit</t>
    </r>
    <phoneticPr fontId="1" type="noConversion"/>
  </si>
  <si>
    <t>Unit</t>
    <phoneticPr fontId="1" type="noConversion"/>
  </si>
  <si>
    <r>
      <rPr>
        <b/>
        <sz val="11"/>
        <color rgb="FF000000"/>
        <rFont val="微軟正黑體"/>
        <family val="2"/>
        <charset val="136"/>
      </rPr>
      <t>委託測試項目</t>
    </r>
    <phoneticPr fontId="1"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</si>
  <si>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1" type="noConversion"/>
  </si>
  <si>
    <t>Signature</t>
    <phoneticPr fontId="1" type="noConversion"/>
  </si>
  <si>
    <t xml:space="preserve">Date in: </t>
    <phoneticPr fontId="1" type="noConversion"/>
  </si>
  <si>
    <t>Date out:</t>
    <phoneticPr fontId="1" type="noConversion"/>
  </si>
  <si>
    <t>抗菌試驗</t>
    <phoneticPr fontId="1" type="noConversion"/>
  </si>
  <si>
    <t>超微量工業安全實驗室委託試驗申請書- 抗菌試驗</t>
    <phoneticPr fontId="1"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</si>
  <si>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1"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</si>
  <si>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1"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</si>
  <si>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1" type="noConversion"/>
  </si>
  <si>
    <t>連絡電話台北:02-22993279 #7122~7124/7129/7131 傳真02-22981338, 台中:04-23591515 #1500~1502/1505 傳真04-23592949, 高雄:07-3012121 #4804/4805/4809 傳真07-3010860</t>
  </si>
  <si>
    <t>  </t>
    <phoneticPr fontId="1"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</si>
  <si>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</si>
  <si>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1"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</si>
  <si>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</si>
  <si>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</si>
  <si>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</si>
  <si>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1"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</si>
  <si>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</si>
  <si>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1"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</si>
  <si>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1"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</si>
  <si>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</si>
  <si>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</si>
  <si>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1"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</si>
  <si>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</si>
  <si>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</si>
  <si>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1" type="noConversion"/>
  </si>
  <si>
    <r>
      <rPr>
        <sz val="10"/>
        <color theme="1"/>
        <rFont val="微軟正黑體"/>
        <family val="2"/>
        <charset val="136"/>
      </rPr>
      <t>同發票廠商</t>
    </r>
    <r>
      <rPr>
        <sz val="10"/>
        <color theme="1"/>
        <rFont val="Arial"/>
        <family val="2"/>
      </rPr>
      <t xml:space="preserve"> As Invoice company</t>
    </r>
    <phoneticPr fontId="1"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</si>
  <si>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</si>
  <si>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</si>
  <si>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1"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</si>
  <si>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</si>
  <si>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1"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</si>
  <si>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</si>
  <si>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1"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</si>
  <si>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</si>
  <si>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</si>
  <si>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</si>
  <si>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1"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</si>
  <si>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</si>
  <si>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</si>
  <si>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</si>
  <si>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</si>
  <si>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微軟正黑體"/>
        <family val="2"/>
        <charset val="136"/>
      </rPr>
      <t>分機</t>
    </r>
    <r>
      <rPr>
        <b/>
        <sz val="10"/>
        <rFont val="Arial"/>
        <family val="2"/>
      </rPr>
      <t xml:space="preserve"> Ext :</t>
    </r>
    <phoneticPr fontId="1" type="noConversion"/>
  </si>
  <si>
    <r>
      <rPr>
        <b/>
        <sz val="10"/>
        <rFont val="微軟正黑體"/>
        <family val="2"/>
        <charset val="136"/>
      </rPr>
      <t>手機</t>
    </r>
    <r>
      <rPr>
        <b/>
        <sz val="10"/>
        <rFont val="Arial"/>
        <family val="2"/>
      </rPr>
      <t xml:space="preserve"> Mobile :</t>
    </r>
    <phoneticPr fontId="1" type="noConversion"/>
  </si>
  <si>
    <r>
      <rPr>
        <b/>
        <sz val="10"/>
        <rFont val="微軟正黑體"/>
        <family val="2"/>
        <charset val="136"/>
      </rPr>
      <t>傳真</t>
    </r>
    <r>
      <rPr>
        <b/>
        <sz val="10"/>
        <rFont val="Arial"/>
        <family val="2"/>
      </rPr>
      <t xml:space="preserve"> Fax :</t>
    </r>
    <phoneticPr fontId="1"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</si>
  <si>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1" type="noConversion"/>
  </si>
  <si>
    <r>
      <rPr>
        <b/>
        <sz val="10"/>
        <rFont val="微軟正黑體"/>
        <family val="2"/>
        <charset val="136"/>
      </rPr>
      <t>聯絡人</t>
    </r>
    <r>
      <rPr>
        <b/>
        <sz val="10"/>
        <rFont val="Arial"/>
        <family val="2"/>
      </rPr>
      <t>Contact Person :</t>
    </r>
    <phoneticPr fontId="1"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</si>
  <si>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</si>
  <si>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</si>
  <si>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1"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</si>
  <si>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</si>
  <si>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</si>
  <si>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</si>
  <si>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1"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</si>
  <si>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</si>
  <si>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1"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</si>
  <si>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</si>
  <si>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1"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</si>
  <si>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</si>
  <si>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1" type="noConversion"/>
  </si>
  <si>
    <r>
      <rPr>
        <b/>
        <sz val="10"/>
        <rFont val="Microsoft JhengHei"/>
        <family val="2"/>
      </rPr>
      <t>付款</t>
    </r>
    <r>
      <rPr>
        <b/>
        <sz val="10"/>
        <rFont val="微軟正黑體"/>
        <family val="2"/>
        <charset val="136"/>
      </rPr>
      <t>聯絡人</t>
    </r>
    <r>
      <rPr>
        <b/>
        <sz val="10"/>
        <rFont val="Arial"/>
        <family val="2"/>
      </rPr>
      <t>Contact Person :</t>
    </r>
    <phoneticPr fontId="1"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</si>
  <si>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</si>
  <si>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1" type="noConversion"/>
  </si>
  <si>
    <r>
      <rPr>
        <sz val="10"/>
        <color rgb="FF000000"/>
        <rFont val="微軟正黑體"/>
        <family val="2"/>
        <charset val="136"/>
      </rPr>
      <t>普通件</t>
    </r>
    <r>
      <rPr>
        <sz val="10"/>
        <color rgb="FF000000"/>
        <rFont val="Arial"/>
        <family val="2"/>
      </rPr>
      <t xml:space="preserve"> General</t>
    </r>
    <phoneticPr fontId="1"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</si>
  <si>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1"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</si>
  <si>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1" type="noConversion"/>
  </si>
  <si>
    <t>(若未勾選一律以普件處理Default for General)</t>
    <phoneticPr fontId="1"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</si>
  <si>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</si>
  <si>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</si>
  <si>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</si>
  <si>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</si>
  <si>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</si>
  <si>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</si>
  <si>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</si>
  <si>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1"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</si>
  <si>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</si>
  <si>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1"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</si>
  <si>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1"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</si>
  <si>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</si>
  <si>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</si>
  <si>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</si>
  <si>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</si>
  <si>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1"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</si>
  <si>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</si>
  <si>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</si>
  <si>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</si>
  <si>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</si>
  <si>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1"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</si>
  <si>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</si>
  <si>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1" type="noConversion"/>
  </si>
  <si>
    <r>
      <rPr>
        <sz val="10"/>
        <color rgb="FF000000"/>
        <rFont val="微軟正黑體"/>
        <family val="2"/>
        <charset val="136"/>
      </rPr>
      <t>加發紙本</t>
    </r>
    <r>
      <rPr>
        <sz val="10"/>
        <color rgb="FF000000"/>
        <rFont val="Arial"/>
        <family val="2"/>
      </rPr>
      <t xml:space="preserve"> Apply</t>
    </r>
    <phoneticPr fontId="1"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</si>
  <si>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</si>
  <si>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1"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</si>
  <si>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1"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</si>
  <si>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</si>
  <si>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</si>
  <si>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</si>
  <si>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1" type="noConversion"/>
  </si>
  <si>
    <r>
      <rPr>
        <sz val="10"/>
        <color rgb="FF000000"/>
        <rFont val="Microsoft JhengHei"/>
        <family val="2"/>
        <charset val="136"/>
      </rPr>
      <t>同發票廠商</t>
    </r>
    <r>
      <rPr>
        <sz val="10"/>
        <color rgb="FF000000"/>
        <rFont val="Arial"/>
        <family val="2"/>
      </rPr>
      <t>As Invoice company</t>
    </r>
    <phoneticPr fontId="1"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</si>
  <si>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</si>
  <si>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</si>
  <si>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1"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</si>
  <si>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</si>
  <si>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1" type="noConversion"/>
  </si>
  <si>
    <t>Sample Information</t>
    <phoneticPr fontId="1"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</si>
  <si>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1"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</si>
  <si>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</si>
  <si>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</si>
  <si>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</si>
  <si>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</si>
  <si>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</si>
  <si>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</si>
  <si>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1"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</si>
  <si>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</si>
  <si>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</si>
  <si>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</si>
  <si>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</si>
  <si>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</si>
  <si>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1"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</si>
  <si>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1"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</si>
  <si>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</si>
  <si>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</si>
  <si>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</si>
  <si>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1"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</si>
  <si>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</si>
  <si>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</si>
  <si>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</si>
  <si>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1"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</si>
  <si>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</si>
  <si>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</si>
  <si>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1"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</si>
  <si>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</si>
  <si>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1" type="noConversion"/>
  </si>
  <si>
    <r>
      <rPr>
        <b/>
        <sz val="9"/>
        <color rgb="FF000000"/>
        <rFont val="微軟正黑體"/>
        <family val="2"/>
        <charset val="136"/>
      </rPr>
      <t>管制藥品</t>
    </r>
    <r>
      <rPr>
        <b/>
        <sz val="9"/>
        <color rgb="FF000000"/>
        <rFont val="Arial"/>
        <family val="2"/>
      </rPr>
      <t xml:space="preserve"> Controlled Drug</t>
    </r>
    <phoneticPr fontId="1"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</si>
  <si>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1"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</si>
  <si>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</si>
  <si>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</si>
  <si>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</si>
  <si>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1"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</si>
  <si>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</si>
  <si>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1"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</si>
  <si>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</si>
  <si>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1"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</si>
  <si>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</si>
  <si>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1"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</si>
  <si>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</si>
  <si>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1"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</si>
  <si>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1" type="noConversion"/>
  </si>
  <si>
    <t>委託測試項目</t>
  </si>
  <si>
    <t>Test(s) Required</t>
  </si>
  <si>
    <t>請於附錄頁中勾選委託檢測項目，若附錄頁未呈現者，請直接填寫於下方。Please pick test item from attachment or fill it in directly below.</t>
  </si>
  <si>
    <t xml:space="preserve"> </t>
    <phoneticPr fontId="1" type="noConversion"/>
  </si>
  <si>
    <t/>
  </si>
  <si>
    <r>
      <rPr>
        <b/>
        <sz val="6"/>
        <color rgb="FF000000"/>
        <rFont val="微軟正黑體"/>
        <family val="2"/>
        <charset val="136"/>
      </rPr>
      <t>備註及聲明</t>
    </r>
    <r>
      <rPr>
        <b/>
        <sz val="6"/>
        <color rgb="FF000000"/>
        <rFont val="Arial"/>
        <family val="2"/>
      </rPr>
      <t>Note and Statement</t>
    </r>
    <phoneticPr fontId="1"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</si>
  <si>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</si>
  <si>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1"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</si>
  <si>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</si>
  <si>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1"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</si>
  <si>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</si>
  <si>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1"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</si>
  <si>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</si>
  <si>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1"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</si>
  <si>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</si>
  <si>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1"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</si>
  <si>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</si>
  <si>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1"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</si>
  <si>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</si>
  <si>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1"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</si>
  <si>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</si>
  <si>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1"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</si>
  <si>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</si>
  <si>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1"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</si>
  <si>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</si>
  <si>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1"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</si>
  <si>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</si>
  <si>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1"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</si>
  <si>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</si>
  <si>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1"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</si>
  <si>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</si>
  <si>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1"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</si>
  <si>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</si>
  <si>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</si>
  <si>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1"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</si>
  <si>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</si>
  <si>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1"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</si>
  <si>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</si>
  <si>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1"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</si>
  <si>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</si>
  <si>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1"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</si>
  <si>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</si>
  <si>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1"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</si>
  <si>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</si>
  <si>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</si>
  <si>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1"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</si>
  <si>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</si>
  <si>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</si>
  <si>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1"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</si>
  <si>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</si>
  <si>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1"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</si>
  <si>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</si>
  <si>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</si>
  <si>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</si>
  <si>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</si>
  <si>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1" type="noConversion"/>
  </si>
  <si>
    <t>By SGS</t>
    <phoneticPr fontId="1" type="noConversion"/>
  </si>
  <si>
    <r>
      <rPr>
        <sz val="8"/>
        <color theme="1"/>
        <rFont val="微軟正黑體"/>
        <family val="2"/>
        <charset val="136"/>
      </rPr>
      <t>樣品及檢測方法是否偏離</t>
    </r>
    <r>
      <rPr>
        <sz val="8"/>
        <color theme="1"/>
        <rFont val="Arial"/>
        <family val="2"/>
      </rPr>
      <t>if the sample or test method are deviated :</t>
    </r>
    <phoneticPr fontId="1"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</si>
  <si>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</si>
  <si>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</si>
  <si>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</si>
  <si>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1"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</si>
  <si>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1"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</si>
  <si>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</si>
  <si>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</si>
  <si>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1" type="noConversion"/>
  </si>
  <si>
    <r>
      <rPr>
        <sz val="8"/>
        <color rgb="FF000000"/>
        <rFont val="微軟正黑體"/>
        <family val="2"/>
        <charset val="136"/>
      </rPr>
      <t>樣品失溫</t>
    </r>
    <r>
      <rPr>
        <sz val="8"/>
        <color rgb="FF000000"/>
        <rFont val="Arial"/>
        <family val="2"/>
      </rPr>
      <t>Temperature loss</t>
    </r>
    <phoneticPr fontId="1"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</si>
  <si>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</si>
  <si>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</si>
  <si>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1" type="noConversion"/>
  </si>
  <si>
    <r>
      <rPr>
        <sz val="8"/>
        <color rgb="FF000000"/>
        <rFont val="微軟正黑體"/>
        <family val="2"/>
        <charset val="136"/>
      </rPr>
      <t>檢測方法非最新版本</t>
    </r>
    <r>
      <rPr>
        <sz val="8"/>
        <color rgb="FF000000"/>
        <rFont val="Arial"/>
        <family val="2"/>
      </rPr>
      <t>Test method is not a latest version.</t>
    </r>
    <phoneticPr fontId="1"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</si>
  <si>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</si>
  <si>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</si>
  <si>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1"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</si>
  <si>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</si>
  <si>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1" type="noConversion"/>
  </si>
  <si>
    <t>其他 Others</t>
  </si>
  <si>
    <t xml:space="preserve">報告號碼(Report No):                                         </t>
  </si>
  <si>
    <t xml:space="preserve">                                    </t>
  </si>
  <si>
    <t xml:space="preserve">Date in: </t>
  </si>
  <si>
    <t>Date out:</t>
  </si>
  <si>
    <t>Ultra Trace and Industrial Safety Hygiene Laboratory Application Form -Antibacterial test</t>
    <phoneticPr fontId="1" type="noConversion"/>
  </si>
  <si>
    <r>
      <rPr>
        <sz val="9"/>
        <rFont val="微軟正黑體"/>
        <family val="2"/>
        <charset val="136"/>
      </rPr>
      <t>室溫</t>
    </r>
    <r>
      <rPr>
        <b/>
        <sz val="10"/>
        <rFont val="Arial"/>
        <family val="2"/>
      </rPr>
      <t>Room Temperature</t>
    </r>
    <phoneticPr fontId="1"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</si>
  <si>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1"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</si>
  <si>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1" type="noConversion"/>
  </si>
  <si>
    <r>
      <t xml:space="preserve">Received amount:
</t>
    </r>
    <r>
      <rPr>
        <b/>
        <sz val="8"/>
        <color theme="1"/>
        <rFont val="Microsoft JhengHei"/>
        <family val="2"/>
        <charset val="136"/>
      </rPr>
      <t>(       同樣品量之單位)</t>
    </r>
    <phoneticPr fontId="1"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</si>
  <si>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1"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</si>
  <si>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1"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</si>
  <si>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1"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</si>
  <si>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1" type="noConversion"/>
  </si>
  <si>
    <r>
      <rPr>
        <i/>
        <sz val="9"/>
        <rFont val="微軟正黑體"/>
        <family val="2"/>
        <charset val="136"/>
      </rPr>
      <t xml:space="preserve">Staphylococcus aureus subsp. aureus </t>
    </r>
    <r>
      <rPr>
        <sz val="9"/>
        <rFont val="微軟正黑體"/>
        <family val="2"/>
        <charset val="136"/>
      </rPr>
      <t>金黃色葡萄球菌</t>
    </r>
    <phoneticPr fontId="1" type="noConversion"/>
  </si>
  <si>
    <r>
      <rPr>
        <i/>
        <sz val="9"/>
        <rFont val="微軟正黑體"/>
        <family val="2"/>
        <charset val="136"/>
      </rPr>
      <t>Staphylococcus aureus subsp. aureus</t>
    </r>
    <r>
      <rPr>
        <sz val="9"/>
        <rFont val="微軟正黑體"/>
        <family val="2"/>
        <charset val="136"/>
      </rPr>
      <t xml:space="preserve"> 金黃色葡萄球菌</t>
    </r>
    <phoneticPr fontId="1" type="noConversion"/>
  </si>
  <si>
    <r>
      <rPr>
        <i/>
        <sz val="9"/>
        <rFont val="微軟正黑體"/>
        <family val="2"/>
        <charset val="136"/>
      </rPr>
      <t>Staphylococcus aureus subsp. aureus</t>
    </r>
    <r>
      <rPr>
        <sz val="9"/>
        <rFont val="微軟正黑體"/>
        <family val="2"/>
        <charset val="136"/>
      </rPr>
      <t xml:space="preserve"> 抗藥性金黃色葡萄球菌(MRSA)</t>
    </r>
    <phoneticPr fontId="1" type="noConversion"/>
  </si>
  <si>
    <r>
      <rPr>
        <i/>
        <sz val="9"/>
        <rFont val="微軟正黑體"/>
        <family val="2"/>
        <charset val="136"/>
      </rPr>
      <t>Staphylococcus epidermidis</t>
    </r>
    <r>
      <rPr>
        <sz val="9"/>
        <rFont val="微軟正黑體"/>
        <family val="2"/>
        <charset val="136"/>
      </rPr>
      <t xml:space="preserve"> 表皮葡萄球菌</t>
    </r>
    <phoneticPr fontId="1" type="noConversion"/>
  </si>
  <si>
    <r>
      <rPr>
        <i/>
        <sz val="9"/>
        <rFont val="微軟正黑體"/>
        <family val="2"/>
        <charset val="136"/>
      </rPr>
      <t>Enterococcus faecalis</t>
    </r>
    <r>
      <rPr>
        <sz val="9"/>
        <rFont val="微軟正黑體"/>
        <family val="2"/>
        <charset val="136"/>
      </rPr>
      <t xml:space="preserve"> 糞腸球菌</t>
    </r>
    <phoneticPr fontId="1" type="noConversion"/>
  </si>
  <si>
    <r>
      <rPr>
        <i/>
        <sz val="9"/>
        <rFont val="微軟正黑體"/>
        <family val="2"/>
        <charset val="136"/>
      </rPr>
      <t>Streptococcus mutans</t>
    </r>
    <r>
      <rPr>
        <sz val="9"/>
        <rFont val="微軟正黑體"/>
        <family val="2"/>
        <charset val="136"/>
      </rPr>
      <t xml:space="preserve"> 變異鏈球菌</t>
    </r>
    <phoneticPr fontId="1" type="noConversion"/>
  </si>
  <si>
    <r>
      <rPr>
        <i/>
        <sz val="9"/>
        <rFont val="微軟正黑體"/>
        <family val="2"/>
        <charset val="136"/>
      </rPr>
      <t xml:space="preserve">Listeria monocytogenes </t>
    </r>
    <r>
      <rPr>
        <sz val="9"/>
        <rFont val="微軟正黑體"/>
        <family val="2"/>
        <charset val="136"/>
      </rPr>
      <t>單核球增多性李斯特菌</t>
    </r>
    <phoneticPr fontId="1" type="noConversion"/>
  </si>
  <si>
    <r>
      <rPr>
        <i/>
        <sz val="9"/>
        <rFont val="微軟正黑體"/>
        <family val="2"/>
        <charset val="136"/>
      </rPr>
      <t>Escherichia coli</t>
    </r>
    <r>
      <rPr>
        <sz val="9"/>
        <rFont val="微軟正黑體"/>
        <family val="2"/>
        <charset val="136"/>
      </rPr>
      <t xml:space="preserve"> 大腸桿菌</t>
    </r>
    <phoneticPr fontId="1" type="noConversion"/>
  </si>
  <si>
    <r>
      <rPr>
        <i/>
        <sz val="9"/>
        <rFont val="微軟正黑體"/>
        <family val="2"/>
        <charset val="136"/>
      </rPr>
      <t>Acinetobacter baumannii</t>
    </r>
    <r>
      <rPr>
        <sz val="9"/>
        <rFont val="微軟正黑體"/>
        <family val="2"/>
        <charset val="136"/>
      </rPr>
      <t xml:space="preserve"> 鮑氏不動桿菌</t>
    </r>
    <phoneticPr fontId="1" type="noConversion"/>
  </si>
  <si>
    <r>
      <rPr>
        <i/>
        <sz val="9"/>
        <rFont val="微軟正黑體"/>
        <family val="2"/>
        <charset val="136"/>
      </rPr>
      <t>Clostridium sporogenes</t>
    </r>
    <r>
      <rPr>
        <sz val="9"/>
        <rFont val="微軟正黑體"/>
        <family val="2"/>
        <charset val="136"/>
      </rPr>
      <t xml:space="preserve"> 產芽孢梭菌(厭氧菌)</t>
    </r>
    <phoneticPr fontId="1" type="noConversion"/>
  </si>
  <si>
    <r>
      <rPr>
        <i/>
        <sz val="9"/>
        <rFont val="微軟正黑體"/>
        <family val="2"/>
        <charset val="136"/>
      </rPr>
      <t>Phocaeicola vulgatus</t>
    </r>
    <r>
      <rPr>
        <sz val="9"/>
        <rFont val="微軟正黑體"/>
        <family val="2"/>
        <charset val="136"/>
      </rPr>
      <t xml:space="preserve"> 普通類桿菌</t>
    </r>
    <phoneticPr fontId="1" type="noConversion"/>
  </si>
  <si>
    <r>
      <rPr>
        <i/>
        <sz val="9"/>
        <rFont val="微軟正黑體"/>
        <family val="2"/>
        <charset val="136"/>
      </rPr>
      <t>Candida albicans</t>
    </r>
    <r>
      <rPr>
        <sz val="9"/>
        <rFont val="微軟正黑體"/>
        <family val="2"/>
        <charset val="136"/>
      </rPr>
      <t xml:space="preserve"> 白色念珠球菌</t>
    </r>
    <phoneticPr fontId="1" type="noConversion"/>
  </si>
  <si>
    <r>
      <rPr>
        <i/>
        <sz val="9"/>
        <rFont val="微軟正黑體"/>
        <family val="2"/>
        <charset val="136"/>
      </rPr>
      <t>Malassezia furfur</t>
    </r>
    <r>
      <rPr>
        <sz val="9"/>
        <rFont val="微軟正黑體"/>
        <family val="2"/>
        <charset val="136"/>
      </rPr>
      <t xml:space="preserve"> 皮屑芽孢菌</t>
    </r>
    <phoneticPr fontId="1" type="noConversion"/>
  </si>
  <si>
    <r>
      <rPr>
        <i/>
        <sz val="9"/>
        <rFont val="微軟正黑體"/>
        <family val="2"/>
        <charset val="136"/>
      </rPr>
      <t xml:space="preserve">Aspergillus brasiliensis </t>
    </r>
    <r>
      <rPr>
        <sz val="9"/>
        <rFont val="微軟正黑體"/>
        <family val="2"/>
        <charset val="136"/>
      </rPr>
      <t>巴西麴菌(黴菌)</t>
    </r>
    <phoneticPr fontId="1" type="noConversion"/>
  </si>
  <si>
    <r>
      <rPr>
        <i/>
        <sz val="9"/>
        <rFont val="微軟正黑體"/>
        <family val="2"/>
        <charset val="136"/>
      </rPr>
      <t>Salmonella enterica subsp. enterica</t>
    </r>
    <r>
      <rPr>
        <sz val="9"/>
        <rFont val="微軟正黑體"/>
        <family val="2"/>
        <charset val="136"/>
      </rPr>
      <t xml:space="preserve"> 腸道沙門氏菌</t>
    </r>
    <phoneticPr fontId="1" type="noConversion"/>
  </si>
  <si>
    <r>
      <rPr>
        <i/>
        <sz val="9"/>
        <rFont val="微軟正黑體"/>
        <family val="2"/>
        <charset val="136"/>
      </rPr>
      <t xml:space="preserve">Klebsiella pneumoniae subsp. pneumoniae </t>
    </r>
    <r>
      <rPr>
        <sz val="9"/>
        <rFont val="微軟正黑體"/>
        <family val="2"/>
        <charset val="136"/>
      </rPr>
      <t>克雷白氏肺炎菌</t>
    </r>
    <phoneticPr fontId="1" type="noConversion"/>
  </si>
  <si>
    <r>
      <rPr>
        <i/>
        <sz val="9"/>
        <color rgb="FF000000"/>
        <rFont val="微軟正黑體"/>
        <family val="2"/>
        <charset val="136"/>
      </rPr>
      <t xml:space="preserve">Citrobacter amalonaticus </t>
    </r>
    <r>
      <rPr>
        <sz val="9"/>
        <color rgb="FF000000"/>
        <rFont val="微軟正黑體"/>
        <family val="2"/>
        <charset val="136"/>
      </rPr>
      <t xml:space="preserve">   無丙二酸檸檬酸桿菌</t>
    </r>
    <phoneticPr fontId="1" type="noConversion"/>
  </si>
  <si>
    <r>
      <rPr>
        <i/>
        <sz val="9"/>
        <color rgb="FF000000"/>
        <rFont val="微軟正黑體"/>
        <family val="2"/>
        <charset val="136"/>
      </rPr>
      <t>Serratia marcescens subsp. marcescens</t>
    </r>
    <r>
      <rPr>
        <sz val="9"/>
        <color rgb="FF000000"/>
        <rFont val="微軟正黑體"/>
        <family val="2"/>
        <charset val="136"/>
      </rPr>
      <t xml:space="preserve">    沙雷氏桿菌</t>
    </r>
    <phoneticPr fontId="1" type="noConversion"/>
  </si>
  <si>
    <r>
      <rPr>
        <i/>
        <sz val="9"/>
        <color rgb="FF000000"/>
        <rFont val="微軟正黑體"/>
        <family val="2"/>
        <charset val="136"/>
      </rPr>
      <t>Serratia marcescens</t>
    </r>
    <r>
      <rPr>
        <sz val="9"/>
        <color rgb="FF000000"/>
        <rFont val="微軟正黑體"/>
        <family val="2"/>
        <charset val="136"/>
      </rPr>
      <t xml:space="preserve"> 沙雷氏桿菌</t>
    </r>
    <phoneticPr fontId="1" type="noConversion"/>
  </si>
  <si>
    <r>
      <rPr>
        <i/>
        <sz val="9"/>
        <color rgb="FF000000"/>
        <rFont val="微軟正黑體"/>
        <family val="2"/>
        <charset val="136"/>
      </rPr>
      <t>Proteus mirabilis</t>
    </r>
    <r>
      <rPr>
        <sz val="9"/>
        <color rgb="FF000000"/>
        <rFont val="微軟正黑體"/>
        <family val="2"/>
        <charset val="136"/>
      </rPr>
      <t xml:space="preserve"> 奇異變形桿菌</t>
    </r>
    <phoneticPr fontId="1" type="noConversion"/>
  </si>
  <si>
    <r>
      <rPr>
        <i/>
        <sz val="9"/>
        <color rgb="FF000000"/>
        <rFont val="微軟正黑體"/>
        <family val="2"/>
        <charset val="136"/>
      </rPr>
      <t xml:space="preserve">Bifidobacterium longum subsp. longum </t>
    </r>
    <r>
      <rPr>
        <sz val="9"/>
        <color rgb="FF000000"/>
        <rFont val="微軟正黑體"/>
        <family val="2"/>
        <charset val="136"/>
      </rPr>
      <t xml:space="preserve">   比菲德氏龍根菌</t>
    </r>
    <phoneticPr fontId="1" type="noConversion"/>
  </si>
  <si>
    <t xml:space="preserve">Geobacillus stearothermophilus </t>
    <phoneticPr fontId="1" type="noConversion"/>
  </si>
  <si>
    <r>
      <rPr>
        <i/>
        <sz val="9"/>
        <color rgb="FF000000"/>
        <rFont val="微軟正黑體"/>
        <family val="2"/>
        <charset val="136"/>
      </rPr>
      <t xml:space="preserve">Aspergillus flavus </t>
    </r>
    <r>
      <rPr>
        <sz val="9"/>
        <color rgb="FF000000"/>
        <rFont val="微軟正黑體"/>
        <family val="2"/>
        <charset val="136"/>
      </rPr>
      <t xml:space="preserve">   黃麴菌</t>
    </r>
    <phoneticPr fontId="1" type="noConversion"/>
  </si>
  <si>
    <r>
      <rPr>
        <i/>
        <sz val="9"/>
        <color rgb="FF000000"/>
        <rFont val="微軟正黑體"/>
        <family val="2"/>
        <charset val="136"/>
      </rPr>
      <t xml:space="preserve">Aspergillus brasiliensis  </t>
    </r>
    <r>
      <rPr>
        <sz val="9"/>
        <color rgb="FF000000"/>
        <rFont val="微軟正黑體"/>
        <family val="2"/>
        <charset val="136"/>
      </rPr>
      <t xml:space="preserve">     黑麴菌</t>
    </r>
    <phoneticPr fontId="1" type="noConversion"/>
  </si>
  <si>
    <r>
      <rPr>
        <i/>
        <sz val="9"/>
        <color rgb="FF000000"/>
        <rFont val="微軟正黑體"/>
        <family val="2"/>
        <charset val="136"/>
      </rPr>
      <t xml:space="preserve">Aspergillus brasiliensis </t>
    </r>
    <r>
      <rPr>
        <sz val="9"/>
        <color rgb="FF000000"/>
        <rFont val="微軟正黑體"/>
        <family val="2"/>
        <charset val="136"/>
      </rPr>
      <t xml:space="preserve">      黑麴菌</t>
    </r>
    <phoneticPr fontId="1" type="noConversion"/>
  </si>
  <si>
    <r>
      <rPr>
        <i/>
        <sz val="9"/>
        <color rgb="FF000000"/>
        <rFont val="微軟正黑體"/>
        <family val="2"/>
        <charset val="136"/>
      </rPr>
      <t>Penicillium citrinum</t>
    </r>
    <r>
      <rPr>
        <sz val="9"/>
        <color rgb="FF000000"/>
        <rFont val="微軟正黑體"/>
        <family val="2"/>
        <charset val="136"/>
      </rPr>
      <t xml:space="preserve">   桔青黴</t>
    </r>
    <phoneticPr fontId="1" type="noConversion"/>
  </si>
  <si>
    <r>
      <rPr>
        <i/>
        <sz val="9"/>
        <color rgb="FF000000"/>
        <rFont val="微軟正黑體"/>
        <family val="2"/>
        <charset val="136"/>
      </rPr>
      <t>Talaromyces pinophilus</t>
    </r>
    <r>
      <rPr>
        <sz val="9"/>
        <color rgb="FF000000"/>
        <rFont val="微軟正黑體"/>
        <family val="2"/>
        <charset val="136"/>
      </rPr>
      <t xml:space="preserve">     嗜松藍狀菌</t>
    </r>
    <phoneticPr fontId="1" type="noConversion"/>
  </si>
  <si>
    <r>
      <rPr>
        <i/>
        <sz val="9"/>
        <color rgb="FF000000"/>
        <rFont val="微軟正黑體"/>
        <family val="2"/>
        <charset val="136"/>
      </rPr>
      <t xml:space="preserve">Talaromyces pinophilus </t>
    </r>
    <r>
      <rPr>
        <sz val="9"/>
        <color rgb="FF000000"/>
        <rFont val="微軟正黑體"/>
        <family val="2"/>
        <charset val="136"/>
      </rPr>
      <t xml:space="preserve">    嗜松藍狀菌</t>
    </r>
    <phoneticPr fontId="1" type="noConversion"/>
  </si>
  <si>
    <r>
      <rPr>
        <i/>
        <sz val="9"/>
        <color rgb="FF000000"/>
        <rFont val="微軟正黑體"/>
        <family val="2"/>
        <charset val="136"/>
      </rPr>
      <t>Cutibacterium acnes</t>
    </r>
    <r>
      <rPr>
        <sz val="9"/>
        <color rgb="FF000000"/>
        <rFont val="微軟正黑體"/>
        <family val="2"/>
        <charset val="136"/>
      </rPr>
      <t xml:space="preserve">   痤瘡丙酸桿菌</t>
    </r>
    <phoneticPr fontId="1" type="noConversion"/>
  </si>
  <si>
    <r>
      <rPr>
        <i/>
        <sz val="9"/>
        <rFont val="微軟正黑體"/>
        <family val="2"/>
        <charset val="136"/>
      </rPr>
      <t>Pseudomonas aeruginosa</t>
    </r>
    <r>
      <rPr>
        <sz val="9"/>
        <rFont val="微軟正黑體"/>
        <family val="2"/>
        <charset val="136"/>
      </rPr>
      <t xml:space="preserve"> 綠膿桿菌</t>
    </r>
    <phoneticPr fontId="1" type="noConversion"/>
  </si>
  <si>
    <r>
      <rPr>
        <i/>
        <sz val="9"/>
        <rFont val="微軟正黑體"/>
        <family val="2"/>
        <charset val="136"/>
      </rPr>
      <t xml:space="preserve">Pseudomonas aeruginosa </t>
    </r>
    <r>
      <rPr>
        <sz val="9"/>
        <rFont val="微軟正黑體"/>
        <family val="2"/>
        <charset val="136"/>
      </rPr>
      <t>綠膿桿菌</t>
    </r>
    <phoneticPr fontId="1" type="noConversion"/>
  </si>
  <si>
    <t>防霉試驗 (Mould proof test)：</t>
    <phoneticPr fontId="1" type="noConversion"/>
  </si>
  <si>
    <t>AATCC 30  TEST II</t>
    <phoneticPr fontId="1" type="noConversion"/>
  </si>
  <si>
    <t>AATCC 30  TEST III</t>
    <phoneticPr fontId="1" type="noConversion"/>
  </si>
  <si>
    <t>CNS14947</t>
    <phoneticPr fontId="1" type="noConversion"/>
  </si>
  <si>
    <t>JIS Z2911 (纖維製品)</t>
    <phoneticPr fontId="1" type="noConversion"/>
  </si>
  <si>
    <t>JIS Z2911 (塗料類)</t>
    <phoneticPr fontId="1" type="noConversion"/>
  </si>
  <si>
    <t>JIS Z2911 (皮革類)</t>
    <phoneticPr fontId="1" type="noConversion"/>
  </si>
  <si>
    <t>Cladosporium cladosporioides</t>
    <phoneticPr fontId="1" type="noConversion"/>
  </si>
  <si>
    <r>
      <rPr>
        <i/>
        <sz val="9"/>
        <rFont val="微軟正黑體"/>
        <family val="2"/>
        <charset val="136"/>
      </rPr>
      <t xml:space="preserve">Trichoderma virens  </t>
    </r>
    <r>
      <rPr>
        <sz val="9"/>
        <rFont val="微軟正黑體"/>
        <family val="2"/>
        <charset val="136"/>
      </rPr>
      <t>綠木黴</t>
    </r>
    <phoneticPr fontId="1" type="noConversion"/>
  </si>
  <si>
    <r>
      <rPr>
        <i/>
        <sz val="9"/>
        <rFont val="微軟正黑體"/>
        <family val="2"/>
        <charset val="136"/>
      </rPr>
      <t>Chaetomium Globosum</t>
    </r>
    <r>
      <rPr>
        <sz val="9"/>
        <rFont val="微軟正黑體"/>
        <family val="2"/>
        <charset val="136"/>
      </rPr>
      <t xml:space="preserve"> 球毛殼</t>
    </r>
    <phoneticPr fontId="1" type="noConversion"/>
  </si>
  <si>
    <r>
      <rPr>
        <i/>
        <sz val="9"/>
        <rFont val="微軟正黑體"/>
        <family val="2"/>
        <charset val="136"/>
      </rPr>
      <t>Aureobasidium pullulans</t>
    </r>
    <r>
      <rPr>
        <sz val="9"/>
        <rFont val="微軟正黑體"/>
        <family val="2"/>
        <charset val="136"/>
      </rPr>
      <t xml:space="preserve"> 出芽短梗黴</t>
    </r>
    <phoneticPr fontId="1" type="noConversion"/>
  </si>
  <si>
    <r>
      <rPr>
        <i/>
        <sz val="9"/>
        <rFont val="微軟正黑體"/>
        <family val="2"/>
        <charset val="136"/>
      </rPr>
      <t>Myrothecium verrucaria</t>
    </r>
    <r>
      <rPr>
        <sz val="9"/>
        <rFont val="微軟正黑體"/>
        <family val="2"/>
        <charset val="136"/>
      </rPr>
      <t xml:space="preserve"> 疣孢漆斑菌 </t>
    </r>
    <phoneticPr fontId="1" type="noConversion"/>
  </si>
  <si>
    <r>
      <rPr>
        <i/>
        <sz val="9"/>
        <rFont val="微軟正黑體"/>
        <family val="2"/>
        <charset val="136"/>
      </rPr>
      <t>Aspergillus clavatus</t>
    </r>
    <r>
      <rPr>
        <sz val="9"/>
        <rFont val="微軟正黑體"/>
        <family val="2"/>
        <charset val="136"/>
      </rPr>
      <t xml:space="preserve"> 棒狀麴菌</t>
    </r>
    <phoneticPr fontId="1" type="noConversion"/>
  </si>
  <si>
    <r>
      <rPr>
        <i/>
        <sz val="9"/>
        <rFont val="微軟正黑體"/>
        <family val="2"/>
        <charset val="136"/>
      </rPr>
      <t>Trichoderma harzianum</t>
    </r>
    <r>
      <rPr>
        <sz val="9"/>
        <rFont val="微軟正黑體"/>
        <family val="2"/>
        <charset val="136"/>
      </rPr>
      <t xml:space="preserve"> 哈芡木黴</t>
    </r>
    <phoneticPr fontId="1" type="noConversion"/>
  </si>
  <si>
    <r>
      <rPr>
        <i/>
        <sz val="9"/>
        <rFont val="微軟正黑體"/>
        <family val="2"/>
        <charset val="136"/>
      </rPr>
      <t>Trichophyton mentagrophytes</t>
    </r>
    <r>
      <rPr>
        <sz val="9"/>
        <rFont val="微軟正黑體"/>
        <family val="2"/>
        <charset val="136"/>
      </rPr>
      <t xml:space="preserve"> 鬚瘡毛癬菌</t>
    </r>
    <phoneticPr fontId="1" type="noConversion"/>
  </si>
  <si>
    <t>防霉試驗 測試項目</t>
    <phoneticPr fontId="1" type="noConversion"/>
  </si>
  <si>
    <r>
      <rPr>
        <i/>
        <sz val="9"/>
        <rFont val="微軟正黑體"/>
        <family val="2"/>
        <charset val="136"/>
      </rPr>
      <t>Bacillus spizizenii</t>
    </r>
    <r>
      <rPr>
        <sz val="9"/>
        <rFont val="微軟正黑體"/>
        <family val="2"/>
        <charset val="136"/>
      </rPr>
      <t xml:space="preserve"> 斯氏芽孢桿菌</t>
    </r>
    <phoneticPr fontId="1" type="noConversion"/>
  </si>
  <si>
    <r>
      <rPr>
        <i/>
        <sz val="9"/>
        <rFont val="微軟正黑體"/>
        <family val="2"/>
        <charset val="136"/>
      </rPr>
      <t xml:space="preserve">Pseudomonas paraeruginosa </t>
    </r>
    <r>
      <rPr>
        <sz val="9"/>
        <rFont val="微軟正黑體"/>
        <family val="2"/>
        <charset val="136"/>
      </rPr>
      <t>類綠膿桿菌</t>
    </r>
    <phoneticPr fontId="1" type="noConversion"/>
  </si>
  <si>
    <r>
      <rPr>
        <i/>
        <sz val="9"/>
        <rFont val="微軟正黑體"/>
        <family val="2"/>
        <charset val="136"/>
      </rPr>
      <t xml:space="preserve">Aspergillus flavus </t>
    </r>
    <r>
      <rPr>
        <sz val="9"/>
        <rFont val="微軟正黑體"/>
        <family val="2"/>
        <charset val="136"/>
      </rPr>
      <t xml:space="preserve">   黃麴菌</t>
    </r>
    <phoneticPr fontId="1" type="noConversion"/>
  </si>
  <si>
    <r>
      <rPr>
        <i/>
        <sz val="9"/>
        <rFont val="微軟正黑體"/>
        <family val="2"/>
        <charset val="136"/>
      </rPr>
      <t xml:space="preserve">Aspergillus niger </t>
    </r>
    <r>
      <rPr>
        <sz val="9"/>
        <rFont val="微軟正黑體"/>
        <family val="2"/>
        <charset val="136"/>
      </rPr>
      <t xml:space="preserve">     黑麴菌</t>
    </r>
    <phoneticPr fontId="1" type="noConversion"/>
  </si>
  <si>
    <r>
      <rPr>
        <i/>
        <sz val="9"/>
        <rFont val="微軟正黑體"/>
        <family val="2"/>
        <charset val="136"/>
      </rPr>
      <t>Penicillium citrinum</t>
    </r>
    <r>
      <rPr>
        <sz val="9"/>
        <rFont val="微軟正黑體"/>
        <family val="2"/>
        <charset val="136"/>
      </rPr>
      <t xml:space="preserve">   檸檬黃青黴</t>
    </r>
    <phoneticPr fontId="1" type="noConversion"/>
  </si>
  <si>
    <r>
      <rPr>
        <i/>
        <sz val="9"/>
        <rFont val="微軟正黑體"/>
        <family val="2"/>
        <charset val="136"/>
      </rPr>
      <t>Talaromyces pinophilus</t>
    </r>
    <r>
      <rPr>
        <sz val="9"/>
        <rFont val="微軟正黑體"/>
        <family val="2"/>
        <charset val="136"/>
      </rPr>
      <t xml:space="preserve">     嗜松藍狀菌</t>
    </r>
    <phoneticPr fontId="1" type="noConversion"/>
  </si>
  <si>
    <r>
      <rPr>
        <i/>
        <sz val="9"/>
        <rFont val="微軟正黑體"/>
        <family val="2"/>
        <charset val="136"/>
      </rPr>
      <t xml:space="preserve">Talaromyces pinophilus </t>
    </r>
    <r>
      <rPr>
        <sz val="9"/>
        <rFont val="微軟正黑體"/>
        <family val="2"/>
        <charset val="136"/>
      </rPr>
      <t xml:space="preserve">    嗜松青黴菌</t>
    </r>
    <phoneticPr fontId="1" type="noConversion"/>
  </si>
  <si>
    <r>
      <rPr>
        <i/>
        <sz val="9"/>
        <rFont val="微軟正黑體"/>
        <family val="2"/>
        <charset val="136"/>
      </rPr>
      <t>Cutibacterium acnes</t>
    </r>
    <r>
      <rPr>
        <sz val="9"/>
        <rFont val="微軟正黑體"/>
        <family val="2"/>
        <charset val="136"/>
      </rPr>
      <t xml:space="preserve">   痤瘡丙酸桿菌</t>
    </r>
    <phoneticPr fontId="1"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</si>
  <si>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1" type="noConversion"/>
  </si>
  <si>
    <r>
      <rPr>
        <b/>
        <sz val="10"/>
        <color rgb="FF000000"/>
        <rFont val="微軟正黑體"/>
        <family val="2"/>
        <charset val="136"/>
      </rPr>
      <t>電子發票</t>
    </r>
    <r>
      <rPr>
        <b/>
        <sz val="10"/>
        <color rgb="FF000000"/>
        <rFont val="Arial"/>
        <family val="2"/>
      </rPr>
      <t xml:space="preserve"> Digital Invoice.</t>
    </r>
    <phoneticPr fontId="1" type="noConversion"/>
  </si>
  <si>
    <r>
      <rPr>
        <b/>
        <sz val="10"/>
        <color rgb="FF000000"/>
        <rFont val="微軟正黑體"/>
        <family val="2"/>
        <charset val="136"/>
      </rPr>
      <t>紙本發票</t>
    </r>
    <r>
      <rPr>
        <b/>
        <sz val="10"/>
        <color rgb="FF000000"/>
        <rFont val="Arial"/>
        <family val="2"/>
      </rPr>
      <t xml:space="preserve"> Paper invoice.</t>
    </r>
    <phoneticPr fontId="1"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</si>
  <si>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1" type="noConversion"/>
  </si>
  <si>
    <t>2026.03.02</t>
    <phoneticPr fontId="1" type="noConversion"/>
  </si>
  <si>
    <t>※ 項目前有標示★符號表示為TFDA認證項目，◎符號表示為TAF認證項目★ Indicated as TFDA Accreditation Testing Field. ◎ Indicated as TAF Accreditation Testing Field.</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</si>
</sst>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71">
    <font>
      <sz val="11"/>
      <color theme="1"/>
      <name val="新細明體"/>
      <family val="2"/>
      <charset val="136"/>
      <scheme val="minor"/>
    </font>
    <font>
      <sz val="9"/>
      <name val="新細明體"/>
      <family val="2"/>
      <charset val="136"/>
      <scheme val="minor"/>
    </font>
    <font>
      <sz val="9"/>
      <color theme="1"/>
      <name val="微軟正黑體"/>
      <family val="2"/>
      <charset val="136"/>
    </font>
    <font>
      <b/>
      <sz val="9"/>
      <color rgb="FF000000"/>
      <name val="微軟正黑體"/>
      <family val="2"/>
      <charset val="136"/>
    </font>
    <font>
      <b/>
      <sz val="8"/>
      <color rgb="FFFF0000"/>
      <name val="微軟正黑體"/>
      <family val="2"/>
      <charset val="136"/>
    </font>
    <font>
      <u/>
      <sz val="11"/>
      <color theme="10"/>
      <name val="新細明體"/>
      <family val="2"/>
      <charset val="136"/>
      <scheme val="minor"/>
    </font>
    <font>
      <sz val="9"/>
      <color rgb="FF000000"/>
      <name val="微軟正黑體"/>
      <family val="2"/>
      <charset val="136"/>
    </font>
    <font>
      <b/>
      <sz val="8"/>
      <color rgb="FF000000"/>
      <name val="微軟正黑體"/>
      <family val="2"/>
      <charset val="136"/>
    </font>
    <font>
      <b/>
      <vertAlign val="superscript"/>
      <sz val="9"/>
      <color rgb="FFFF0000"/>
      <name val="微軟正黑體"/>
      <family val="2"/>
      <charset val="136"/>
    </font>
    <font>
      <b/>
      <sz val="12"/>
      <name val="微軟正黑體"/>
      <family val="2"/>
      <charset val="136"/>
    </font>
    <font>
      <sz val="11"/>
      <color theme="1"/>
      <name val="微軟正黑體"/>
      <family val="2"/>
      <charset val="136"/>
    </font>
    <font>
      <vertAlign val="superscript"/>
      <sz val="9"/>
      <color rgb="FFFF0000"/>
      <name val="微軟正黑體"/>
      <family val="2"/>
      <charset val="136"/>
    </font>
    <font>
      <b/>
      <sz val="9"/>
      <color rgb="FFFF0000"/>
      <name val="微軟正黑體"/>
      <family val="2"/>
      <charset val="136"/>
    </font>
    <font>
      <sz val="9"/>
      <color theme="1"/>
      <name val="新細明體"/>
      <family val="2"/>
      <charset val="136"/>
      <scheme val="minor"/>
    </font>
    <font>
      <b/>
      <sz val="10"/>
      <color theme="5" tint="0.79998168889431442"/>
      <name val="微軟正黑體"/>
      <family val="2"/>
      <charset val="136"/>
    </font>
    <font>
      <b/>
      <sz val="8"/>
      <color theme="1"/>
      <name val="新細明體"/>
      <family val="2"/>
      <charset val="136"/>
      <scheme val="minor"/>
    </font>
    <font>
      <sz val="10"/>
      <color theme="1"/>
      <name val="微軟正黑體"/>
      <family val="2"/>
      <charset val="136"/>
    </font>
    <font>
      <sz val="9"/>
      <color rgb="FFFFFFFF"/>
      <name val="微軟正黑體"/>
      <family val="2"/>
      <charset val="136"/>
    </font>
    <font>
      <sz val="9"/>
      <name val="微軟正黑體"/>
      <family val="2"/>
      <charset val="136"/>
    </font>
    <font>
      <sz val="8"/>
      <name val="新細明體"/>
      <family val="2"/>
      <charset val="136"/>
      <scheme val="minor"/>
    </font>
    <font>
      <b/>
      <sz val="8"/>
      <name val="新細明體"/>
      <family val="2"/>
      <charset val="136"/>
      <scheme val="minor"/>
    </font>
    <font>
      <u/>
      <sz val="10"/>
      <name val="微軟正黑體"/>
      <family val="2"/>
      <charset val="136"/>
    </font>
    <font>
      <sz val="10"/>
      <color rgb="FF000000"/>
      <name val="微軟正黑體"/>
      <family val="2"/>
      <charset val="136"/>
    </font>
    <font>
      <sz val="8"/>
      <color rgb="FF000000"/>
      <name val="微軟正黑體"/>
      <family val="2"/>
      <charset val="136"/>
    </font>
    <font>
      <b/>
      <sz val="10"/>
      <color theme="1"/>
      <name val="微軟正黑體"/>
      <family val="2"/>
      <charset val="136"/>
    </font>
    <font>
      <sz val="10"/>
      <color rgb="FFFFFFFF"/>
      <name val="微軟正黑體"/>
      <family val="2"/>
      <charset val="136"/>
    </font>
    <font>
      <b/>
      <sz val="9"/>
      <color theme="1"/>
      <name val="Arial"/>
      <family val="2"/>
    </font>
    <font>
      <b/>
      <u/>
      <sz val="14"/>
      <color theme="10"/>
      <name val="新細明體"/>
      <family val="1"/>
      <charset val="136"/>
      <scheme val="minor"/>
    </font>
    <font>
      <b/>
      <sz val="36"/>
      <color rgb="FF000000"/>
      <name val="微軟正黑體"/>
      <family val="2"/>
      <charset val="136"/>
    </font>
    <font>
      <b/>
      <sz val="14"/>
      <color rgb="FFFF0000"/>
      <name val="微軟正黑體"/>
      <family val="2"/>
      <charset val="136"/>
    </font>
    <font>
      <sz val="12"/>
      <color theme="1"/>
      <name val="微軟正黑體"/>
      <family val="2"/>
      <charset val="136"/>
    </font>
    <font>
      <b/>
      <sz val="12"/>
      <color theme="1"/>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u/>
      <sz val="12"/>
      <color rgb="FF000000"/>
      <name val="微軟正黑體"/>
      <family val="2"/>
      <charset val="136"/>
    </font>
    <font>
      <sz val="12"/>
      <color theme="1"/>
      <name val="新細明體"/>
      <family val="2"/>
      <charset val="136"/>
      <scheme val="minor"/>
    </font>
    <font>
      <sz val="8"/>
      <color rgb="FF000000"/>
      <name val="Arial"/>
      <family val="2"/>
    </font>
    <font>
      <sz val="9"/>
      <color rgb="FF000000"/>
      <name val="Arial"/>
      <family val="2"/>
    </font>
    <font>
      <sz val="8"/>
      <color theme="1"/>
      <name val="微軟正黑體"/>
      <family val="2"/>
      <charset val="136"/>
    </font>
    <font>
      <b/>
      <sz val="8"/>
      <color rgb="FFFF6600"/>
      <name val="微軟正黑體"/>
      <family val="2"/>
      <charset val="136"/>
    </font>
    <font>
      <b/>
      <sz val="9"/>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b/>
      <sz val="8"/>
      <color rgb="FFFF0000"/>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9"/>
      <color rgb="FF000000"/>
      <name val="Arial"/>
      <family val="2"/>
    </font>
    <font>
      <b/>
      <u/>
      <sz val="8"/>
      <color rgb="FF000000"/>
      <name val="Arial"/>
      <family val="2"/>
      <charset val="136"/>
    </font>
    <font>
      <b/>
      <u/>
      <sz val="8"/>
      <color theme="1"/>
      <name val="微軟正黑體"/>
      <family val="2"/>
      <charset val="136"/>
    </font>
    <font>
      <b/>
      <u/>
      <sz val="9"/>
      <color theme="1"/>
      <name val="微軟正黑體"/>
      <family val="2"/>
      <charset val="136"/>
    </font>
    <font>
      <b/>
      <sz val="9"/>
      <color theme="1"/>
      <name val="微軟正黑體"/>
      <family val="2"/>
      <charset val="136"/>
    </font>
    <font>
      <b/>
      <sz val="8"/>
      <color theme="1"/>
      <name val="Arial"/>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b/>
      <sz val="10"/>
      <name val="微軟正黑體"/>
      <family val="2"/>
      <charset val="136"/>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Arial"/>
      <family val="2"/>
      <charset val="136"/>
    </font>
    <font>
      <b/>
      <sz val="8"/>
      <color rgb="FFFF0000"/>
      <name val="Arial"/>
      <family val="2"/>
      <charset val="136"/>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Arial"/>
      <family val="2"/>
    </font>
    <font>
      <b/>
      <sz val="9"/>
      <color rgb="FF000000"/>
      <name val="Arial"/>
      <family val="2"/>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7"/>
      <color rgb="FFFF0000"/>
      <name val="Arial"/>
      <family val="2"/>
    </font>
    <font>
      <b/>
      <sz val="10"/>
      <color theme="1"/>
      <name val="Arial"/>
      <family val="2"/>
    </font>
    <font>
      <b/>
      <sz val="7"/>
      <color theme="1"/>
      <name val="Arial"/>
      <family val="2"/>
    </font>
    <font>
      <b/>
      <sz val="11"/>
      <color theme="1"/>
      <name val="微軟正黑體"/>
      <family val="2"/>
      <charset val="136"/>
    </font>
    <font>
      <sz val="7"/>
      <color theme="1"/>
      <name val="Arial"/>
      <family val="2"/>
    </font>
    <font>
      <b/>
      <sz val="7"/>
      <color theme="1"/>
      <name val="微軟正黑體"/>
      <family val="2"/>
      <charset val="136"/>
    </font>
    <font>
      <sz val="8"/>
      <color theme="1"/>
      <name val="新細明體"/>
      <family val="2"/>
      <charset val="136"/>
      <scheme val="minor"/>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u/>
      <sz val="11"/>
      <color theme="10"/>
      <name val="Microsoft JhengHei Light"/>
      <family val="2"/>
      <charset val="136"/>
    </font>
    <font>
      <i/>
      <sz val="9"/>
      <name val="微軟正黑體"/>
      <family val="2"/>
      <charset val="136"/>
    </font>
    <font>
      <i/>
      <sz val="9"/>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10">
    <fill>
      <patternFill patternType="none"/>
    </fill>
    <fill>
      <patternFill patternType="gray125"/>
    </fill>
    <fill>
      <patternFill patternType="solid">
        <fgColor rgb="FFFCE4D6"/>
        <bgColor indexed="64"/>
      </patternFill>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4">
    <border>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right style="thin">
        <color indexed="64"/>
      </right>
      <top style="double">
        <color indexed="64"/>
      </top>
      <bottom style="hair">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2">
    <xf numFmtId="0" fontId="0" fillId="0" borderId="0">
      <alignment vertical="center"/>
    </xf>
    <xf numFmtId="0" fontId="5" fillId="0" borderId="0" applyNumberFormat="0" applyFill="0" applyBorder="0" applyAlignment="0" applyProtection="0">
      <alignment vertical="center"/>
    </xf>
  </cellStyleXfs>
  <cellXfs count="784">
    <xf numFmtId="0" fontId="0" fillId="0" borderId="0" xfId="0">
      <alignment vertical="center"/>
    </xf>
    <xf numFmtId="0" fontId="2" fillId="0" borderId="0" xfId="0" applyFont="1">
      <alignment vertical="center"/>
    </xf>
    <xf numFmtId="0" fontId="10" fillId="0" borderId="0" xfId="0" applyFont="1">
      <alignment vertical="center"/>
    </xf>
    <xf numFmtId="0" fontId="12" fillId="0" borderId="0" xfId="0" applyFont="1">
      <alignment vertical="center"/>
    </xf>
    <xf numFmtId="0" fontId="6" fillId="2" borderId="0" xfId="0" applyFont="1" applyFill="1">
      <alignment vertical="center"/>
    </xf>
    <xf numFmtId="0" fontId="9" fillId="0" borderId="0" xfId="0" applyFont="1" applyAlignment="1">
      <alignment horizontal="center" vertical="center"/>
    </xf>
    <xf numFmtId="0" fontId="13" fillId="0" borderId="0" xfId="0" applyFont="1">
      <alignment vertical="center"/>
    </xf>
    <xf numFmtId="0" fontId="0" fillId="0" borderId="0" xfId="0" applyProtection="1">
      <alignment vertical="center"/>
      <protection locked="0" hidden="1"/>
    </xf>
    <xf numFmtId="0" fontId="1" fillId="0" borderId="0" xfId="0" applyFont="1">
      <alignment vertical="center"/>
    </xf>
    <xf numFmtId="0" fontId="4" fillId="0" borderId="0" xfId="0" applyFont="1" applyAlignment="1">
      <alignment horizontal="center" vertical="center"/>
    </xf>
    <xf numFmtId="49" fontId="4" fillId="0" borderId="0" xfId="0" applyNumberFormat="1" applyFont="1" applyAlignment="1">
      <alignment horizontal="center" vertical="center"/>
    </xf>
    <xf numFmtId="0" fontId="4" fillId="0" borderId="0" xfId="0" applyFont="1" applyAlignment="1" applyProtection="1">
      <alignment horizontal="center" vertical="center"/>
      <protection locked="0" hidden="1"/>
    </xf>
    <xf numFmtId="0" fontId="14" fillId="3" borderId="0" xfId="0" applyFont="1" applyFill="1">
      <alignment vertical="center"/>
    </xf>
    <xf numFmtId="0" fontId="15" fillId="0" borderId="0" xfId="0" applyFont="1" applyAlignment="1">
      <alignment vertical="top"/>
    </xf>
    <xf numFmtId="0" fontId="0" fillId="0" borderId="0" xfId="0" applyProtection="1">
      <alignment vertical="center"/>
      <protection locked="0"/>
    </xf>
    <xf numFmtId="0" fontId="14" fillId="3" borderId="0" xfId="0" applyFont="1" applyFill="1" applyProtection="1">
      <alignment vertical="center"/>
      <protection locked="0" hidden="1"/>
    </xf>
    <xf numFmtId="0" fontId="16" fillId="0" borderId="0" xfId="0" applyFont="1" applyProtection="1">
      <alignment vertical="center"/>
      <protection locked="0" hidden="1"/>
    </xf>
    <xf numFmtId="0" fontId="15" fillId="0" borderId="0" xfId="0" applyFont="1" applyAlignment="1" applyProtection="1">
      <alignment vertical="top" wrapText="1"/>
      <protection locked="0" hidden="1"/>
    </xf>
    <xf numFmtId="0" fontId="17" fillId="0" borderId="0" xfId="0" applyFont="1">
      <alignment vertical="center"/>
    </xf>
    <xf numFmtId="0" fontId="19" fillId="0" borderId="0" xfId="0" applyFont="1">
      <alignment vertical="center"/>
    </xf>
    <xf numFmtId="0" fontId="20" fillId="0" borderId="0" xfId="0" applyFont="1" applyAlignment="1">
      <alignment vertical="top"/>
    </xf>
    <xf numFmtId="0" fontId="2" fillId="4" borderId="0" xfId="0" applyFont="1" applyFill="1">
      <alignment vertical="center"/>
    </xf>
    <xf numFmtId="0" fontId="17" fillId="4" borderId="0" xfId="0" applyFont="1" applyFill="1">
      <alignment vertical="center"/>
    </xf>
    <xf numFmtId="0" fontId="6" fillId="4" borderId="0" xfId="0" applyFont="1" applyFill="1">
      <alignment vertical="center"/>
    </xf>
    <xf numFmtId="0" fontId="0" fillId="0" borderId="0" xfId="0" applyAlignment="1">
      <alignment vertical="top" wrapText="1"/>
    </xf>
    <xf numFmtId="0" fontId="0" fillId="0" borderId="0" xfId="0" applyAlignment="1">
      <alignment vertical="center" wrapText="1"/>
    </xf>
    <xf numFmtId="14" fontId="10" fillId="0" borderId="0" xfId="0" applyNumberFormat="1" applyFont="1">
      <alignment vertical="center"/>
    </xf>
    <xf numFmtId="0" fontId="14" fillId="3" borderId="0" xfId="0" applyFont="1" applyFill="1" applyProtection="1">
      <alignment vertical="center"/>
      <protection locked="0"/>
    </xf>
    <xf numFmtId="0" fontId="16" fillId="0" borderId="0" xfId="0" applyFont="1" applyProtection="1">
      <alignment vertical="center"/>
      <protection locked="0"/>
    </xf>
    <xf numFmtId="0" fontId="25" fillId="0" borderId="2" xfId="0" applyFont="1" applyBorder="1" applyProtection="1">
      <alignment vertical="center"/>
      <protection locked="0"/>
    </xf>
    <xf numFmtId="0" fontId="16" fillId="0" borderId="0" xfId="0" applyFont="1" applyAlignment="1" applyProtection="1">
      <alignment vertical="center" wrapText="1"/>
      <protection locked="0"/>
    </xf>
    <xf numFmtId="0" fontId="16" fillId="0" borderId="1" xfId="0" applyFont="1" applyBorder="1" applyAlignment="1" applyProtection="1">
      <alignment vertical="center" wrapText="1"/>
      <protection locked="0"/>
    </xf>
    <xf numFmtId="0" fontId="16" fillId="0" borderId="7" xfId="0" applyFont="1" applyBorder="1" applyAlignment="1" applyProtection="1">
      <alignment vertical="center" wrapText="1"/>
      <protection locked="0"/>
    </xf>
    <xf numFmtId="0" fontId="16" fillId="0" borderId="8" xfId="0" applyFont="1" applyBorder="1" applyAlignment="1" applyProtection="1">
      <alignment vertical="center" wrapText="1"/>
      <protection locked="0"/>
    </xf>
    <xf numFmtId="0" fontId="16" fillId="0" borderId="4" xfId="0" applyFont="1" applyBorder="1" applyAlignment="1" applyProtection="1">
      <alignment vertical="center" wrapText="1"/>
      <protection locked="0"/>
    </xf>
    <xf numFmtId="0" fontId="0" fillId="4" borderId="0" xfId="0" applyFill="1">
      <alignment vertical="center"/>
    </xf>
    <xf numFmtId="0" fontId="32" fillId="4" borderId="0" xfId="0" applyFont="1" applyFill="1">
      <alignment vertical="center"/>
    </xf>
    <xf numFmtId="0" fontId="33" fillId="0" borderId="0" xfId="0" applyFont="1">
      <alignment vertical="center"/>
    </xf>
    <xf numFmtId="0" fontId="30" fillId="4" borderId="0" xfId="0" applyFont="1" applyFill="1">
      <alignment vertical="center"/>
    </xf>
    <xf numFmtId="0" fontId="35" fillId="4" borderId="0" xfId="0" applyFont="1" applyFill="1" applyProtection="1">
      <alignment vertical="center"/>
      <protection locked="0"/>
    </xf>
    <xf numFmtId="0" fontId="36" fillId="4" borderId="0" xfId="0" applyFont="1" applyFill="1">
      <alignment vertical="center"/>
    </xf>
    <xf numFmtId="0" fontId="0" fillId="4" borderId="0" xfId="0" applyFill="1" applyAlignment="1">
      <alignment horizontal="left" vertical="center"/>
    </xf>
    <xf numFmtId="0" fontId="16" fillId="4" borderId="0" xfId="0" applyFont="1" applyFill="1" applyAlignment="1">
      <alignment horizontal="left" vertical="center"/>
    </xf>
    <xf numFmtId="0" fontId="16" fillId="4" borderId="0" xfId="0" applyFont="1" applyFill="1" applyAlignment="1">
      <alignment vertical="center" wrapText="1"/>
    </xf>
    <xf numFmtId="0" fontId="31" fillId="0" borderId="0" xfId="0" applyFont="1">
      <alignment vertical="center"/>
    </xf>
    <xf numFmtId="0" fontId="6" fillId="0" borderId="0" xfId="0" applyFont="1">
      <alignment vertical="center"/>
    </xf>
    <xf numFmtId="0" fontId="38" fillId="0" borderId="0" xfId="0" applyFont="1">
      <alignment vertical="center"/>
    </xf>
    <xf numFmtId="0" fontId="3" fillId="0" borderId="0" xfId="0" applyFont="1">
      <alignment vertical="center"/>
    </xf>
    <xf numFmtId="0" fontId="41" fillId="0" borderId="0" xfId="0" applyFont="1">
      <alignment vertical="center"/>
    </xf>
    <xf numFmtId="0" fontId="26" fillId="0" borderId="0" xfId="0" applyFont="1">
      <alignment vertical="center"/>
    </xf>
    <xf numFmtId="0" fontId="50" fillId="0" borderId="0" xfId="0" applyFont="1" applyAlignment="1">
      <alignment vertical="center" wrapText="1"/>
    </xf>
    <xf numFmtId="0" fontId="53" fillId="0" borderId="0" xfId="0" applyFont="1">
      <alignment vertical="center"/>
    </xf>
    <xf numFmtId="0" fontId="42" fillId="4" borderId="16" xfId="0" applyFont="1" applyFill="1" applyBorder="1" applyAlignment="1" applyProtection="1">
      <alignment vertical="center" shrinkToFit="1"/>
      <protection locked="0"/>
    </xf>
    <xf numFmtId="0" fontId="54" fillId="0" borderId="0" xfId="0" applyFont="1">
      <alignment vertical="center"/>
    </xf>
    <xf numFmtId="0" fontId="56" fillId="4" borderId="0" xfId="0" applyFont="1" applyFill="1" applyAlignment="1">
      <alignment vertical="center" wrapText="1"/>
    </xf>
    <xf numFmtId="0" fontId="6" fillId="4" borderId="0" xfId="0" applyFont="1" applyFill="1" applyAlignment="1">
      <alignment vertical="center" wrapText="1"/>
    </xf>
    <xf numFmtId="0" fontId="6" fillId="4" borderId="1" xfId="0" applyFont="1" applyFill="1" applyBorder="1" applyAlignment="1">
      <alignment vertical="center" wrapText="1"/>
    </xf>
    <xf numFmtId="0" fontId="2" fillId="4" borderId="0" xfId="0" applyFont="1" applyFill="1" applyProtection="1">
      <alignment vertical="center"/>
      <protection locked="0"/>
    </xf>
    <xf numFmtId="0" fontId="17" fillId="4" borderId="0" xfId="0" applyFont="1" applyFill="1" applyProtection="1">
      <alignment vertical="center"/>
      <protection locked="0"/>
    </xf>
    <xf numFmtId="0" fontId="12" fillId="0" borderId="0" xfId="0" applyFont="1" applyProtection="1">
      <alignment vertical="center"/>
      <protection locked="0"/>
    </xf>
    <xf numFmtId="0" fontId="2" fillId="0" borderId="0" xfId="0" applyFont="1" applyProtection="1">
      <alignment vertical="center"/>
      <protection locked="0"/>
    </xf>
    <xf numFmtId="0" fontId="17" fillId="0" borderId="0" xfId="0" applyFont="1" applyProtection="1">
      <alignment vertical="center"/>
      <protection locked="0"/>
    </xf>
    <xf numFmtId="0" fontId="66" fillId="0" borderId="0" xfId="0" applyFont="1" applyProtection="1">
      <alignment vertical="center"/>
      <protection locked="0"/>
    </xf>
    <xf numFmtId="0" fontId="75" fillId="0" borderId="0" xfId="0" applyFont="1">
      <alignment vertical="center"/>
    </xf>
    <xf numFmtId="0" fontId="77" fillId="4" borderId="41" xfId="0" applyFont="1" applyFill="1" applyBorder="1" applyAlignment="1">
      <alignment vertical="center" wrapText="1"/>
    </xf>
    <xf numFmtId="0" fontId="72" fillId="4" borderId="41" xfId="0" applyFont="1" applyFill="1" applyBorder="1" applyAlignment="1">
      <alignment vertical="center" wrapText="1"/>
    </xf>
    <xf numFmtId="0" fontId="88" fillId="4" borderId="41" xfId="0" applyFont="1" applyFill="1" applyBorder="1">
      <alignment vertical="center"/>
    </xf>
    <xf numFmtId="0" fontId="0" fillId="0" borderId="0" xfId="0" applyAlignment="1">
      <alignment horizontal="center" vertical="center"/>
    </xf>
    <xf numFmtId="0" fontId="92" fillId="4" borderId="41" xfId="0" applyFont="1" applyFill="1" applyBorder="1">
      <alignment vertical="center"/>
    </xf>
    <xf numFmtId="0" fontId="66" fillId="0" borderId="0" xfId="0" applyFont="1" applyAlignment="1" applyProtection="1">
      <alignment vertical="center" wrapText="1"/>
      <protection locked="0"/>
    </xf>
    <xf numFmtId="0" fontId="95" fillId="0" borderId="0" xfId="0" applyFont="1" applyAlignment="1" applyProtection="1">
      <alignment vertical="center" wrapText="1"/>
      <protection locked="0"/>
    </xf>
    <xf numFmtId="0" fontId="105" fillId="0" borderId="0" xfId="0" applyFont="1">
      <alignment vertical="center"/>
    </xf>
    <xf numFmtId="0" fontId="79" fillId="4" borderId="0" xfId="0" applyFont="1" applyFill="1">
      <alignment vertical="center"/>
    </xf>
    <xf numFmtId="0" fontId="46" fillId="4" borderId="88" xfId="0" applyFont="1" applyFill="1" applyBorder="1" applyProtection="1">
      <alignment vertical="center"/>
      <protection locked="0"/>
    </xf>
    <xf numFmtId="0" fontId="110" fillId="0" borderId="0" xfId="0" applyFont="1" applyAlignment="1">
      <alignment horizontal="center" vertical="center"/>
    </xf>
    <xf numFmtId="0" fontId="111" fillId="4" borderId="26" xfId="0" applyFont="1" applyFill="1" applyBorder="1" applyProtection="1">
      <alignment vertical="center"/>
      <protection locked="0"/>
    </xf>
    <xf numFmtId="0" fontId="80" fillId="4" borderId="24" xfId="0" applyFont="1" applyFill="1" applyBorder="1" applyProtection="1">
      <alignment vertical="center"/>
      <protection locked="0"/>
    </xf>
    <xf numFmtId="0" fontId="80" fillId="4" borderId="25" xfId="0" applyFont="1" applyFill="1" applyBorder="1" applyProtection="1">
      <alignment vertical="center"/>
      <protection locked="0"/>
    </xf>
    <xf numFmtId="0" fontId="111" fillId="4" borderId="32" xfId="0" applyFont="1" applyFill="1" applyBorder="1" applyAlignment="1">
      <alignment horizontal="center" vertical="center" shrinkToFit="1"/>
    </xf>
    <xf numFmtId="0" fontId="80" fillId="4" borderId="0" xfId="0" applyFont="1" applyFill="1" applyAlignment="1">
      <alignment horizontal="center" vertical="center" shrinkToFit="1"/>
    </xf>
    <xf numFmtId="0" fontId="65" fillId="4" borderId="32" xfId="0" applyFont="1" applyFill="1" applyBorder="1">
      <alignment vertical="center"/>
    </xf>
    <xf numFmtId="0" fontId="112" fillId="4" borderId="0" xfId="0" applyFont="1" applyFill="1" applyAlignment="1" applyProtection="1">
      <alignment vertical="center" shrinkToFit="1"/>
      <protection locked="0"/>
    </xf>
    <xf numFmtId="0" fontId="82" fillId="4" borderId="0" xfId="0" applyFont="1" applyFill="1">
      <alignment vertical="center"/>
    </xf>
    <xf numFmtId="0" fontId="112" fillId="4" borderId="47" xfId="0" applyFont="1" applyFill="1" applyBorder="1" applyAlignment="1" applyProtection="1">
      <alignment vertical="center" shrinkToFit="1"/>
      <protection locked="0"/>
    </xf>
    <xf numFmtId="0" fontId="106" fillId="0" borderId="0" xfId="0" applyFont="1">
      <alignment vertical="center"/>
    </xf>
    <xf numFmtId="0" fontId="74" fillId="5" borderId="32" xfId="0" applyFont="1" applyFill="1" applyBorder="1" applyAlignment="1" applyProtection="1">
      <alignment vertical="center" textRotation="255"/>
      <protection locked="0"/>
    </xf>
    <xf numFmtId="0" fontId="67" fillId="5" borderId="47" xfId="0" applyFont="1" applyFill="1" applyBorder="1" applyAlignment="1" applyProtection="1">
      <alignment vertical="center" textRotation="180"/>
      <protection locked="0"/>
    </xf>
    <xf numFmtId="0" fontId="79" fillId="4" borderId="50" xfId="0" applyFont="1" applyFill="1" applyBorder="1" applyProtection="1">
      <alignment vertical="center"/>
      <protection locked="0"/>
    </xf>
    <xf numFmtId="0" fontId="79" fillId="4" borderId="34" xfId="0" applyFont="1" applyFill="1" applyBorder="1" applyProtection="1">
      <alignment vertical="center"/>
      <protection locked="0"/>
    </xf>
    <xf numFmtId="0" fontId="79" fillId="4" borderId="35" xfId="0" applyFont="1" applyFill="1" applyBorder="1" applyProtection="1">
      <alignment vertical="center"/>
      <protection locked="0"/>
    </xf>
    <xf numFmtId="49" fontId="112" fillId="4" borderId="36" xfId="0" applyNumberFormat="1" applyFont="1" applyFill="1" applyBorder="1" applyProtection="1">
      <alignment vertical="center"/>
      <protection locked="0"/>
    </xf>
    <xf numFmtId="49" fontId="112" fillId="4" borderId="34" xfId="0" applyNumberFormat="1" applyFont="1" applyFill="1" applyBorder="1" applyProtection="1">
      <alignment vertical="center"/>
      <protection locked="0"/>
    </xf>
    <xf numFmtId="49" fontId="112" fillId="4" borderId="35" xfId="0" applyNumberFormat="1" applyFont="1" applyFill="1" applyBorder="1" applyProtection="1">
      <alignment vertical="center"/>
      <protection locked="0"/>
    </xf>
    <xf numFmtId="49" fontId="79" fillId="4" borderId="36" xfId="0" applyNumberFormat="1" applyFont="1" applyFill="1" applyBorder="1" applyProtection="1">
      <alignment vertical="center"/>
      <protection locked="0"/>
    </xf>
    <xf numFmtId="49" fontId="79" fillId="4" borderId="34" xfId="0" applyNumberFormat="1" applyFont="1" applyFill="1" applyBorder="1" applyProtection="1">
      <alignment vertical="center"/>
      <protection locked="0"/>
    </xf>
    <xf numFmtId="49" fontId="112" fillId="4" borderId="51" xfId="0" applyNumberFormat="1" applyFont="1" applyFill="1" applyBorder="1" applyProtection="1">
      <alignment vertical="center"/>
      <protection locked="0"/>
    </xf>
    <xf numFmtId="0" fontId="110" fillId="0" borderId="0" xfId="0" applyFont="1">
      <alignment vertical="center"/>
    </xf>
    <xf numFmtId="0" fontId="67" fillId="5" borderId="26" xfId="0" applyFont="1" applyFill="1" applyBorder="1" applyAlignment="1" applyProtection="1">
      <alignment vertical="center" textRotation="255"/>
      <protection locked="0"/>
    </xf>
    <xf numFmtId="0" fontId="67" fillId="5" borderId="24" xfId="0" applyFont="1" applyFill="1" applyBorder="1" applyAlignment="1" applyProtection="1">
      <alignment vertical="center" textRotation="180"/>
      <protection locked="0"/>
    </xf>
    <xf numFmtId="49" fontId="73" fillId="4" borderId="27" xfId="0" applyNumberFormat="1" applyFont="1" applyFill="1" applyBorder="1" applyProtection="1">
      <alignment vertical="center"/>
      <protection locked="0"/>
    </xf>
    <xf numFmtId="49" fontId="73" fillId="4" borderId="28" xfId="0" applyNumberFormat="1" applyFont="1" applyFill="1" applyBorder="1" applyProtection="1">
      <alignment vertical="center"/>
      <protection locked="0"/>
    </xf>
    <xf numFmtId="49" fontId="73" fillId="4" borderId="29" xfId="0" applyNumberFormat="1" applyFont="1" applyFill="1" applyBorder="1" applyProtection="1">
      <alignment vertical="center"/>
      <protection locked="0"/>
    </xf>
    <xf numFmtId="49" fontId="112" fillId="4" borderId="30" xfId="0" applyNumberFormat="1" applyFont="1" applyFill="1" applyBorder="1" applyProtection="1">
      <alignment vertical="center"/>
      <protection locked="0"/>
    </xf>
    <xf numFmtId="49" fontId="112" fillId="4" borderId="28" xfId="0" applyNumberFormat="1" applyFont="1" applyFill="1" applyBorder="1" applyProtection="1">
      <alignment vertical="center"/>
      <protection locked="0"/>
    </xf>
    <xf numFmtId="49" fontId="112" fillId="4" borderId="31" xfId="0" applyNumberFormat="1" applyFont="1" applyFill="1" applyBorder="1" applyProtection="1">
      <alignment vertical="center"/>
      <protection locked="0"/>
    </xf>
    <xf numFmtId="0" fontId="67" fillId="5" borderId="0" xfId="0" applyFont="1" applyFill="1" applyAlignment="1" applyProtection="1">
      <alignment vertical="center" textRotation="180"/>
      <protection locked="0"/>
    </xf>
    <xf numFmtId="49" fontId="73" fillId="4" borderId="33" xfId="0" applyNumberFormat="1" applyFont="1" applyFill="1" applyBorder="1" applyProtection="1">
      <alignment vertical="center"/>
      <protection locked="0"/>
    </xf>
    <xf numFmtId="49" fontId="73" fillId="4" borderId="34" xfId="0" applyNumberFormat="1" applyFont="1" applyFill="1" applyBorder="1" applyProtection="1">
      <alignment vertical="center"/>
      <protection locked="0"/>
    </xf>
    <xf numFmtId="49" fontId="73" fillId="4" borderId="35" xfId="0" applyNumberFormat="1" applyFont="1" applyFill="1" applyBorder="1" applyProtection="1">
      <alignment vertical="center"/>
      <protection locked="0"/>
    </xf>
    <xf numFmtId="49" fontId="112" fillId="4" borderId="37" xfId="0" applyNumberFormat="1" applyFont="1" applyFill="1" applyBorder="1" applyProtection="1">
      <alignment vertical="center"/>
      <protection locked="0"/>
    </xf>
    <xf numFmtId="0" fontId="76" fillId="4" borderId="34" xfId="0" applyFont="1" applyFill="1" applyBorder="1" applyAlignment="1">
      <alignment horizontal="left" vertical="center" shrinkToFit="1"/>
    </xf>
    <xf numFmtId="49" fontId="73" fillId="4" borderId="2" xfId="0" applyNumberFormat="1" applyFont="1" applyFill="1" applyBorder="1" applyProtection="1">
      <alignment vertical="center"/>
      <protection locked="0"/>
    </xf>
    <xf numFmtId="49" fontId="73" fillId="4" borderId="0" xfId="0" applyNumberFormat="1" applyFont="1" applyFill="1" applyProtection="1">
      <alignment vertical="center"/>
      <protection locked="0"/>
    </xf>
    <xf numFmtId="49" fontId="73" fillId="4" borderId="38" xfId="0" applyNumberFormat="1" applyFont="1" applyFill="1" applyBorder="1" applyProtection="1">
      <alignment vertical="center"/>
      <protection locked="0"/>
    </xf>
    <xf numFmtId="49" fontId="72" fillId="4" borderId="36" xfId="0" applyNumberFormat="1" applyFont="1" applyFill="1" applyBorder="1" applyProtection="1">
      <alignment vertical="center"/>
      <protection locked="0"/>
    </xf>
    <xf numFmtId="49" fontId="72" fillId="4" borderId="34" xfId="0" applyNumberFormat="1" applyFont="1" applyFill="1" applyBorder="1" applyProtection="1">
      <alignment vertical="center"/>
      <protection locked="0"/>
    </xf>
    <xf numFmtId="49" fontId="72" fillId="4" borderId="35" xfId="0" applyNumberFormat="1" applyFont="1" applyFill="1" applyBorder="1" applyProtection="1">
      <alignment vertical="center"/>
      <protection locked="0"/>
    </xf>
    <xf numFmtId="0" fontId="115" fillId="0" borderId="0" xfId="0" applyFont="1" applyAlignment="1" applyProtection="1">
      <alignment horizontal="right" vertical="center" wrapText="1"/>
      <protection locked="0"/>
    </xf>
    <xf numFmtId="0" fontId="116" fillId="0" borderId="0" xfId="0" applyFont="1" applyAlignment="1" applyProtection="1">
      <alignment vertical="center" wrapText="1"/>
      <protection locked="0"/>
    </xf>
    <xf numFmtId="0" fontId="117" fillId="0" borderId="0" xfId="0" applyFont="1" applyAlignment="1">
      <alignment vertical="center" wrapText="1"/>
    </xf>
    <xf numFmtId="49" fontId="69" fillId="4" borderId="39" xfId="0" applyNumberFormat="1" applyFont="1" applyFill="1" applyBorder="1" applyProtection="1">
      <alignment vertical="center"/>
      <protection locked="0"/>
    </xf>
    <xf numFmtId="49" fontId="73" fillId="4" borderId="40" xfId="0" applyNumberFormat="1" applyFont="1" applyFill="1" applyBorder="1" applyProtection="1">
      <alignment vertical="center"/>
      <protection locked="0"/>
    </xf>
    <xf numFmtId="49" fontId="73" fillId="4" borderId="44" xfId="0" applyNumberFormat="1" applyFont="1" applyFill="1" applyBorder="1" applyProtection="1">
      <alignment vertical="center"/>
      <protection locked="0"/>
    </xf>
    <xf numFmtId="0" fontId="77" fillId="4" borderId="90" xfId="0" applyFont="1" applyFill="1" applyBorder="1" applyAlignment="1">
      <alignment vertical="center" shrinkToFit="1"/>
    </xf>
    <xf numFmtId="0" fontId="77" fillId="4" borderId="41" xfId="0" applyFont="1" applyFill="1" applyBorder="1" applyAlignment="1">
      <alignment vertical="center" shrinkToFit="1"/>
    </xf>
    <xf numFmtId="0" fontId="77" fillId="4" borderId="90" xfId="0" applyFont="1" applyFill="1" applyBorder="1" applyProtection="1">
      <alignment vertical="center"/>
      <protection locked="0"/>
    </xf>
    <xf numFmtId="0" fontId="65" fillId="4" borderId="91" xfId="0" applyFont="1" applyFill="1" applyBorder="1" applyProtection="1">
      <alignment vertical="center"/>
      <protection locked="0"/>
    </xf>
    <xf numFmtId="0" fontId="79" fillId="4" borderId="42" xfId="0" applyFont="1" applyFill="1" applyBorder="1" applyProtection="1">
      <alignment vertical="center"/>
      <protection locked="0"/>
    </xf>
    <xf numFmtId="0" fontId="79" fillId="4" borderId="92" xfId="0" applyFont="1" applyFill="1" applyBorder="1" applyProtection="1">
      <alignment vertical="center"/>
      <protection locked="0"/>
    </xf>
    <xf numFmtId="0" fontId="77" fillId="4" borderId="41" xfId="0" applyFont="1" applyFill="1" applyBorder="1" applyProtection="1">
      <alignment vertical="center"/>
      <protection locked="0"/>
    </xf>
    <xf numFmtId="0" fontId="65" fillId="4" borderId="42" xfId="0" applyFont="1" applyFill="1" applyBorder="1" applyProtection="1">
      <alignment vertical="center"/>
      <protection locked="0"/>
    </xf>
    <xf numFmtId="0" fontId="65" fillId="4" borderId="43" xfId="0" applyFont="1" applyFill="1" applyBorder="1" applyProtection="1">
      <alignment vertical="center"/>
      <protection locked="0"/>
    </xf>
    <xf numFmtId="49" fontId="65" fillId="4" borderId="33" xfId="0" applyNumberFormat="1" applyFont="1" applyFill="1" applyBorder="1" applyProtection="1">
      <alignment vertical="center"/>
      <protection locked="0"/>
    </xf>
    <xf numFmtId="49" fontId="65" fillId="4" borderId="34" xfId="0" applyNumberFormat="1" applyFont="1" applyFill="1" applyBorder="1" applyProtection="1">
      <alignment vertical="center"/>
      <protection locked="0"/>
    </xf>
    <xf numFmtId="49" fontId="65" fillId="4" borderId="35" xfId="0" applyNumberFormat="1" applyFont="1" applyFill="1" applyBorder="1" applyProtection="1">
      <alignment vertical="center"/>
      <protection locked="0"/>
    </xf>
    <xf numFmtId="49" fontId="112" fillId="4" borderId="42" xfId="0" applyNumberFormat="1" applyFont="1" applyFill="1" applyBorder="1" applyProtection="1">
      <alignment vertical="center"/>
      <protection locked="0"/>
    </xf>
    <xf numFmtId="49" fontId="112" fillId="4" borderId="43" xfId="0" applyNumberFormat="1" applyFont="1" applyFill="1" applyBorder="1" applyProtection="1">
      <alignment vertical="center"/>
      <protection locked="0"/>
    </xf>
    <xf numFmtId="49" fontId="81" fillId="4" borderId="39" xfId="0" applyNumberFormat="1" applyFont="1" applyFill="1" applyBorder="1" applyProtection="1">
      <alignment vertical="center"/>
      <protection locked="0"/>
    </xf>
    <xf numFmtId="49" fontId="81" fillId="4" borderId="40" xfId="0" applyNumberFormat="1" applyFont="1" applyFill="1" applyBorder="1" applyProtection="1">
      <alignment vertical="center"/>
      <protection locked="0"/>
    </xf>
    <xf numFmtId="49" fontId="81" fillId="4" borderId="44" xfId="0" applyNumberFormat="1" applyFont="1" applyFill="1" applyBorder="1" applyProtection="1">
      <alignment vertical="center"/>
      <protection locked="0"/>
    </xf>
    <xf numFmtId="49" fontId="81" fillId="9" borderId="45" xfId="0" applyNumberFormat="1" applyFont="1" applyFill="1" applyBorder="1" applyProtection="1">
      <alignment vertical="center"/>
      <protection locked="0"/>
    </xf>
    <xf numFmtId="49" fontId="81" fillId="9" borderId="14" xfId="0" applyNumberFormat="1" applyFont="1" applyFill="1" applyBorder="1" applyProtection="1">
      <alignment vertical="center"/>
      <protection locked="0"/>
    </xf>
    <xf numFmtId="49" fontId="81" fillId="9" borderId="46" xfId="0" applyNumberFormat="1" applyFont="1" applyFill="1" applyBorder="1" applyProtection="1">
      <alignment vertical="center"/>
      <protection locked="0"/>
    </xf>
    <xf numFmtId="49" fontId="79" fillId="4" borderId="48" xfId="0" applyNumberFormat="1" applyFont="1" applyFill="1" applyBorder="1" applyProtection="1">
      <alignment vertical="center"/>
      <protection locked="0"/>
    </xf>
    <xf numFmtId="49" fontId="79" fillId="4" borderId="28" xfId="0" applyNumberFormat="1" applyFont="1" applyFill="1" applyBorder="1" applyProtection="1">
      <alignment vertical="center"/>
      <protection locked="0"/>
    </xf>
    <xf numFmtId="49" fontId="112" fillId="4" borderId="29" xfId="0" applyNumberFormat="1" applyFont="1" applyFill="1" applyBorder="1" applyProtection="1">
      <alignment vertical="center"/>
      <protection locked="0"/>
    </xf>
    <xf numFmtId="49" fontId="79" fillId="4" borderId="30" xfId="0" applyNumberFormat="1" applyFont="1" applyFill="1" applyBorder="1" applyProtection="1">
      <alignment vertical="center"/>
      <protection locked="0"/>
    </xf>
    <xf numFmtId="49" fontId="79" fillId="4" borderId="29" xfId="0" applyNumberFormat="1" applyFont="1" applyFill="1" applyBorder="1" applyProtection="1">
      <alignment vertical="center"/>
      <protection locked="0"/>
    </xf>
    <xf numFmtId="49" fontId="112" fillId="4" borderId="49" xfId="0" applyNumberFormat="1" applyFont="1" applyFill="1" applyBorder="1" applyProtection="1">
      <alignment vertical="center"/>
      <protection locked="0"/>
    </xf>
    <xf numFmtId="49" fontId="79" fillId="4" borderId="50" xfId="0" applyNumberFormat="1" applyFont="1" applyFill="1" applyBorder="1" applyProtection="1">
      <alignment vertical="center"/>
      <protection locked="0"/>
    </xf>
    <xf numFmtId="49" fontId="79" fillId="4" borderId="35" xfId="0" applyNumberFormat="1" applyFont="1" applyFill="1" applyBorder="1" applyProtection="1">
      <alignment vertical="center"/>
      <protection locked="0"/>
    </xf>
    <xf numFmtId="0" fontId="119" fillId="0" borderId="0" xfId="0" applyFont="1" applyProtection="1">
      <alignment vertical="center"/>
      <protection locked="0"/>
    </xf>
    <xf numFmtId="0" fontId="74" fillId="5" borderId="52" xfId="0" applyFont="1" applyFill="1" applyBorder="1" applyAlignment="1" applyProtection="1">
      <alignment vertical="center" textRotation="255"/>
      <protection locked="0"/>
    </xf>
    <xf numFmtId="0" fontId="67" fillId="5" borderId="53" xfId="0" applyFont="1" applyFill="1" applyBorder="1" applyAlignment="1" applyProtection="1">
      <alignment vertical="center" textRotation="180"/>
      <protection locked="0"/>
    </xf>
    <xf numFmtId="49" fontId="79" fillId="4" borderId="32" xfId="0" applyNumberFormat="1" applyFont="1" applyFill="1" applyBorder="1" applyProtection="1">
      <alignment vertical="center"/>
      <protection locked="0"/>
    </xf>
    <xf numFmtId="49" fontId="79" fillId="4" borderId="0" xfId="0" applyNumberFormat="1" applyFont="1" applyFill="1" applyProtection="1">
      <alignment vertical="center"/>
      <protection locked="0"/>
    </xf>
    <xf numFmtId="49" fontId="112" fillId="4" borderId="54" xfId="0" applyNumberFormat="1" applyFont="1" applyFill="1" applyBorder="1" applyProtection="1">
      <alignment vertical="center"/>
      <protection locked="0"/>
    </xf>
    <xf numFmtId="49" fontId="112" fillId="4" borderId="55" xfId="0" applyNumberFormat="1" applyFont="1" applyFill="1" applyBorder="1" applyProtection="1">
      <alignment vertical="center"/>
      <protection locked="0"/>
    </xf>
    <xf numFmtId="49" fontId="112" fillId="4" borderId="56" xfId="0" applyNumberFormat="1" applyFont="1" applyFill="1" applyBorder="1" applyProtection="1">
      <alignment vertical="center"/>
      <protection locked="0"/>
    </xf>
    <xf numFmtId="49" fontId="79" fillId="4" borderId="54" xfId="0" applyNumberFormat="1" applyFont="1" applyFill="1" applyBorder="1" applyProtection="1">
      <alignment vertical="center"/>
      <protection locked="0"/>
    </xf>
    <xf numFmtId="49" fontId="79" fillId="4" borderId="55" xfId="0" applyNumberFormat="1" applyFont="1" applyFill="1" applyBorder="1" applyProtection="1">
      <alignment vertical="center"/>
      <protection locked="0"/>
    </xf>
    <xf numFmtId="49" fontId="112" fillId="4" borderId="57" xfId="0" applyNumberFormat="1" applyFont="1" applyFill="1" applyBorder="1" applyProtection="1">
      <alignment vertical="center"/>
      <protection locked="0"/>
    </xf>
    <xf numFmtId="0" fontId="120" fillId="0" borderId="0" xfId="1" applyFont="1" applyAlignment="1" applyProtection="1">
      <alignment horizontal="right" vertical="center"/>
      <protection locked="0"/>
    </xf>
    <xf numFmtId="0" fontId="77" fillId="4" borderId="9" xfId="0" applyFont="1" applyFill="1" applyBorder="1">
      <alignment vertical="center"/>
    </xf>
    <xf numFmtId="0" fontId="121" fillId="0" borderId="0" xfId="1" applyFont="1" applyProtection="1">
      <alignment vertical="center"/>
    </xf>
    <xf numFmtId="0" fontId="67" fillId="5" borderId="25" xfId="0" applyFont="1" applyFill="1" applyBorder="1" applyAlignment="1" applyProtection="1">
      <alignment vertical="center" textRotation="180"/>
      <protection locked="0"/>
    </xf>
    <xf numFmtId="0" fontId="77" fillId="4" borderId="26" xfId="0" applyFont="1" applyFill="1" applyBorder="1" applyProtection="1">
      <alignment vertical="center"/>
      <protection locked="0"/>
    </xf>
    <xf numFmtId="0" fontId="78" fillId="4" borderId="58" xfId="0" applyFont="1" applyFill="1" applyBorder="1" applyProtection="1">
      <alignment vertical="center"/>
      <protection locked="0"/>
    </xf>
    <xf numFmtId="0" fontId="79" fillId="4" borderId="59" xfId="0" applyFont="1" applyFill="1" applyBorder="1" applyProtection="1">
      <alignment vertical="center"/>
      <protection locked="0"/>
    </xf>
    <xf numFmtId="0" fontId="79" fillId="4" borderId="60" xfId="0" applyFont="1" applyFill="1" applyBorder="1" applyProtection="1">
      <alignment vertical="center"/>
      <protection locked="0"/>
    </xf>
    <xf numFmtId="0" fontId="83" fillId="4" borderId="58" xfId="0" applyFont="1" applyFill="1" applyBorder="1" applyProtection="1">
      <alignment vertical="center"/>
      <protection locked="0"/>
    </xf>
    <xf numFmtId="0" fontId="45" fillId="4" borderId="59" xfId="0" applyFont="1" applyFill="1" applyBorder="1" applyProtection="1">
      <alignment vertical="center"/>
      <protection locked="0"/>
    </xf>
    <xf numFmtId="0" fontId="45" fillId="4" borderId="24" xfId="0" applyFont="1" applyFill="1" applyBorder="1" applyProtection="1">
      <alignment vertical="center"/>
      <protection locked="0"/>
    </xf>
    <xf numFmtId="0" fontId="45" fillId="4" borderId="25" xfId="0" applyFont="1" applyFill="1" applyBorder="1" applyProtection="1">
      <alignment vertical="center"/>
      <protection locked="0"/>
    </xf>
    <xf numFmtId="0" fontId="67" fillId="5" borderId="32" xfId="0" applyFont="1" applyFill="1" applyBorder="1" applyAlignment="1" applyProtection="1">
      <alignment vertical="center" textRotation="255"/>
      <protection locked="0"/>
    </xf>
    <xf numFmtId="0" fontId="79" fillId="4" borderId="100" xfId="0" applyFont="1" applyFill="1" applyBorder="1" applyProtection="1">
      <alignment vertical="center"/>
      <protection locked="0"/>
    </xf>
    <xf numFmtId="49" fontId="112" fillId="4" borderId="101" xfId="0" applyNumberFormat="1" applyFont="1" applyFill="1" applyBorder="1" applyProtection="1">
      <alignment vertical="center"/>
      <protection locked="0"/>
    </xf>
    <xf numFmtId="49" fontId="79" fillId="4" borderId="40" xfId="0" applyNumberFormat="1" applyFont="1" applyFill="1" applyBorder="1" applyProtection="1">
      <alignment vertical="center"/>
      <protection locked="0"/>
    </xf>
    <xf numFmtId="0" fontId="79" fillId="4" borderId="32" xfId="0" applyFont="1" applyFill="1" applyBorder="1" applyProtection="1">
      <alignment vertical="center"/>
      <protection locked="0"/>
    </xf>
    <xf numFmtId="0" fontId="79" fillId="4" borderId="0" xfId="0" applyFont="1" applyFill="1" applyProtection="1">
      <alignment vertical="center"/>
      <protection locked="0"/>
    </xf>
    <xf numFmtId="0" fontId="79" fillId="4" borderId="38" xfId="0" applyFont="1" applyFill="1" applyBorder="1" applyProtection="1">
      <alignment vertical="center"/>
      <protection locked="0"/>
    </xf>
    <xf numFmtId="49" fontId="79" fillId="4" borderId="56" xfId="0" applyNumberFormat="1" applyFont="1" applyFill="1" applyBorder="1" applyProtection="1">
      <alignment vertical="center"/>
      <protection locked="0"/>
    </xf>
    <xf numFmtId="0" fontId="85" fillId="4" borderId="67" xfId="0" applyFont="1" applyFill="1" applyBorder="1">
      <alignment vertical="center"/>
    </xf>
    <xf numFmtId="0" fontId="72" fillId="4" borderId="62" xfId="0" applyFont="1" applyFill="1" applyBorder="1" applyProtection="1">
      <alignment vertical="center"/>
      <protection locked="0"/>
    </xf>
    <xf numFmtId="0" fontId="72" fillId="4" borderId="63" xfId="0" applyFont="1" applyFill="1" applyBorder="1" applyProtection="1">
      <alignment vertical="center"/>
      <protection locked="0"/>
    </xf>
    <xf numFmtId="0" fontId="85" fillId="4" borderId="63" xfId="0" applyFont="1" applyFill="1" applyBorder="1" applyProtection="1">
      <alignment vertical="center"/>
      <protection locked="0"/>
    </xf>
    <xf numFmtId="0" fontId="72" fillId="4" borderId="58" xfId="0" applyFont="1" applyFill="1" applyBorder="1" applyProtection="1">
      <alignment vertical="center"/>
      <protection locked="0"/>
    </xf>
    <xf numFmtId="0" fontId="72" fillId="4" borderId="59" xfId="0" applyFont="1" applyFill="1" applyBorder="1" applyProtection="1">
      <alignment vertical="center"/>
      <protection locked="0"/>
    </xf>
    <xf numFmtId="0" fontId="72" fillId="4" borderId="60" xfId="0" applyFont="1" applyFill="1" applyBorder="1" applyProtection="1">
      <alignment vertical="center"/>
      <protection locked="0"/>
    </xf>
    <xf numFmtId="0" fontId="6" fillId="4" borderId="59" xfId="0" applyFont="1" applyFill="1" applyBorder="1" applyProtection="1">
      <alignment vertical="center"/>
      <protection locked="0"/>
    </xf>
    <xf numFmtId="0" fontId="6" fillId="4" borderId="61" xfId="0" applyFont="1" applyFill="1" applyBorder="1" applyProtection="1">
      <alignment vertical="center"/>
      <protection locked="0"/>
    </xf>
    <xf numFmtId="0" fontId="128" fillId="4" borderId="64" xfId="0" applyFont="1" applyFill="1" applyBorder="1" applyProtection="1">
      <alignment vertical="center"/>
      <protection locked="0"/>
    </xf>
    <xf numFmtId="0" fontId="81" fillId="4" borderId="41" xfId="0" applyFont="1" applyFill="1" applyBorder="1" applyProtection="1">
      <alignment vertical="center"/>
      <protection locked="0"/>
    </xf>
    <xf numFmtId="0" fontId="81" fillId="4" borderId="65" xfId="0" applyFont="1" applyFill="1" applyBorder="1" applyProtection="1">
      <alignment vertical="center"/>
      <protection locked="0"/>
    </xf>
    <xf numFmtId="0" fontId="120" fillId="0" borderId="0" xfId="1" applyFont="1" applyAlignment="1" applyProtection="1">
      <alignment vertical="center" wrapText="1"/>
    </xf>
    <xf numFmtId="0" fontId="79" fillId="4" borderId="64" xfId="0" applyFont="1" applyFill="1" applyBorder="1" applyProtection="1">
      <alignment vertical="center"/>
      <protection locked="0"/>
    </xf>
    <xf numFmtId="0" fontId="79" fillId="4" borderId="41" xfId="0" applyFont="1" applyFill="1" applyBorder="1" applyProtection="1">
      <alignment vertical="center"/>
      <protection locked="0"/>
    </xf>
    <xf numFmtId="0" fontId="38" fillId="4" borderId="41" xfId="0" applyFont="1" applyFill="1" applyBorder="1" applyProtection="1">
      <alignment vertical="center"/>
      <protection locked="0"/>
    </xf>
    <xf numFmtId="0" fontId="38" fillId="4" borderId="65" xfId="0" applyFont="1" applyFill="1" applyBorder="1" applyProtection="1">
      <alignment vertical="center"/>
      <protection locked="0"/>
    </xf>
    <xf numFmtId="0" fontId="132" fillId="0" borderId="0" xfId="1" applyFont="1" applyAlignment="1" applyProtection="1">
      <alignment vertical="center" wrapText="1"/>
    </xf>
    <xf numFmtId="0" fontId="82" fillId="4" borderId="64" xfId="0" applyFont="1" applyFill="1" applyBorder="1" applyProtection="1">
      <alignment vertical="center"/>
      <protection locked="0"/>
    </xf>
    <xf numFmtId="0" fontId="79" fillId="4" borderId="36" xfId="0" applyFont="1" applyFill="1" applyBorder="1" applyProtection="1">
      <alignment vertical="center"/>
      <protection locked="0"/>
    </xf>
    <xf numFmtId="0" fontId="131" fillId="4" borderId="36" xfId="0" applyFont="1" applyFill="1" applyBorder="1" applyProtection="1">
      <alignment vertical="center"/>
      <protection locked="0"/>
    </xf>
    <xf numFmtId="0" fontId="81" fillId="4" borderId="34" xfId="0" applyFont="1" applyFill="1" applyBorder="1" applyProtection="1">
      <alignment vertical="center"/>
      <protection locked="0"/>
    </xf>
    <xf numFmtId="0" fontId="81" fillId="4" borderId="51" xfId="0" applyFont="1" applyFill="1" applyBorder="1" applyProtection="1">
      <alignment vertical="center"/>
      <protection locked="0"/>
    </xf>
    <xf numFmtId="0" fontId="22" fillId="4" borderId="50" xfId="0" applyFont="1" applyFill="1" applyBorder="1" applyProtection="1">
      <alignment vertical="center"/>
      <protection locked="0"/>
    </xf>
    <xf numFmtId="0" fontId="22" fillId="4" borderId="34" xfId="0" applyFont="1" applyFill="1" applyBorder="1" applyProtection="1">
      <alignment vertical="center"/>
      <protection locked="0"/>
    </xf>
    <xf numFmtId="0" fontId="22" fillId="4" borderId="51" xfId="0" applyFont="1" applyFill="1" applyBorder="1" applyProtection="1">
      <alignment vertical="center"/>
      <protection locked="0"/>
    </xf>
    <xf numFmtId="0" fontId="79" fillId="4" borderId="65" xfId="0" applyFont="1" applyFill="1" applyBorder="1" applyProtection="1">
      <alignment vertical="center"/>
      <protection locked="0"/>
    </xf>
    <xf numFmtId="0" fontId="65" fillId="4" borderId="41" xfId="0" applyFont="1" applyFill="1" applyBorder="1" applyProtection="1">
      <alignment vertical="center"/>
      <protection locked="0"/>
    </xf>
    <xf numFmtId="49" fontId="112" fillId="4" borderId="41" xfId="0" applyNumberFormat="1" applyFont="1" applyFill="1" applyBorder="1" applyProtection="1">
      <alignment vertical="center"/>
      <protection locked="0"/>
    </xf>
    <xf numFmtId="49" fontId="79" fillId="4" borderId="41" xfId="0" applyNumberFormat="1" applyFont="1" applyFill="1" applyBorder="1" applyProtection="1">
      <alignment vertical="center"/>
      <protection locked="0"/>
    </xf>
    <xf numFmtId="49" fontId="112" fillId="4" borderId="65" xfId="0" applyNumberFormat="1" applyFont="1" applyFill="1" applyBorder="1" applyProtection="1">
      <alignment vertical="center"/>
      <protection locked="0"/>
    </xf>
    <xf numFmtId="0" fontId="67" fillId="5" borderId="52" xfId="0" applyFont="1" applyFill="1" applyBorder="1" applyAlignment="1" applyProtection="1">
      <alignment vertical="center" textRotation="255"/>
      <protection locked="0"/>
    </xf>
    <xf numFmtId="0" fontId="67" fillId="5" borderId="66" xfId="0" applyFont="1" applyFill="1" applyBorder="1" applyAlignment="1" applyProtection="1">
      <alignment vertical="center" textRotation="180"/>
      <protection locked="0"/>
    </xf>
    <xf numFmtId="0" fontId="83" fillId="4" borderId="105" xfId="0" applyFont="1" applyFill="1" applyBorder="1" applyProtection="1">
      <alignment vertical="center"/>
      <protection locked="0"/>
    </xf>
    <xf numFmtId="0" fontId="45" fillId="4" borderId="103" xfId="0" applyFont="1" applyFill="1" applyBorder="1" applyProtection="1">
      <alignment vertical="center"/>
      <protection locked="0"/>
    </xf>
    <xf numFmtId="0" fontId="45" fillId="4" borderId="106" xfId="0" applyFont="1" applyFill="1" applyBorder="1" applyProtection="1">
      <alignment vertical="center"/>
      <protection locked="0"/>
    </xf>
    <xf numFmtId="0" fontId="137" fillId="0" borderId="0" xfId="1" applyFont="1" applyAlignment="1" applyProtection="1">
      <alignment horizontal="right" vertical="center"/>
      <protection locked="0"/>
    </xf>
    <xf numFmtId="0" fontId="72" fillId="4" borderId="108" xfId="0" applyFont="1" applyFill="1" applyBorder="1" applyAlignment="1">
      <alignment vertical="center" wrapText="1"/>
    </xf>
    <xf numFmtId="0" fontId="88" fillId="4" borderId="108" xfId="0" applyFont="1" applyFill="1" applyBorder="1">
      <alignment vertical="center"/>
    </xf>
    <xf numFmtId="0" fontId="110" fillId="0" borderId="2" xfId="0" applyFont="1" applyBorder="1">
      <alignment vertical="center"/>
    </xf>
    <xf numFmtId="0" fontId="138" fillId="5" borderId="32" xfId="0" applyFont="1" applyFill="1" applyBorder="1" applyAlignment="1" applyProtection="1">
      <alignment vertical="center" textRotation="255"/>
      <protection locked="0"/>
    </xf>
    <xf numFmtId="0" fontId="72" fillId="4" borderId="107" xfId="0" applyFont="1" applyFill="1" applyBorder="1" applyProtection="1">
      <alignment vertical="center"/>
      <protection locked="0"/>
    </xf>
    <xf numFmtId="0" fontId="91" fillId="4" borderId="108" xfId="0" applyFont="1" applyFill="1" applyBorder="1" applyProtection="1">
      <alignment vertical="center"/>
      <protection locked="0"/>
    </xf>
    <xf numFmtId="0" fontId="72" fillId="4" borderId="108" xfId="0" applyFont="1" applyFill="1" applyBorder="1" applyProtection="1">
      <alignment vertical="center"/>
      <protection locked="0"/>
    </xf>
    <xf numFmtId="49" fontId="112" fillId="4" borderId="108" xfId="0" applyNumberFormat="1" applyFont="1" applyFill="1" applyBorder="1" applyProtection="1">
      <alignment vertical="center"/>
      <protection locked="0"/>
    </xf>
    <xf numFmtId="0" fontId="72" fillId="4" borderId="109" xfId="0" applyFont="1" applyFill="1" applyBorder="1" applyProtection="1">
      <alignment vertical="center"/>
      <protection locked="0"/>
    </xf>
    <xf numFmtId="0" fontId="88" fillId="4" borderId="108" xfId="0" applyFont="1" applyFill="1" applyBorder="1" applyProtection="1">
      <alignment vertical="center"/>
      <protection locked="0"/>
    </xf>
    <xf numFmtId="0" fontId="79" fillId="4" borderId="30" xfId="0" applyFont="1" applyFill="1" applyBorder="1" applyProtection="1">
      <alignment vertical="center"/>
      <protection locked="0"/>
    </xf>
    <xf numFmtId="0" fontId="79" fillId="4" borderId="28" xfId="0" applyFont="1" applyFill="1" applyBorder="1" applyProtection="1">
      <alignment vertical="center"/>
      <protection locked="0"/>
    </xf>
    <xf numFmtId="0" fontId="79" fillId="4" borderId="31" xfId="0" applyFont="1" applyFill="1" applyBorder="1" applyProtection="1">
      <alignment vertical="center"/>
      <protection locked="0"/>
    </xf>
    <xf numFmtId="0" fontId="72" fillId="4" borderId="90" xfId="0" applyFont="1" applyFill="1" applyBorder="1" applyProtection="1">
      <alignment vertical="center"/>
      <protection locked="0"/>
    </xf>
    <xf numFmtId="0" fontId="72" fillId="4" borderId="41" xfId="0" applyFont="1" applyFill="1" applyBorder="1" applyProtection="1">
      <alignment vertical="center"/>
      <protection locked="0"/>
    </xf>
    <xf numFmtId="0" fontId="72" fillId="4" borderId="71" xfId="0" applyFont="1" applyFill="1" applyBorder="1" applyProtection="1">
      <alignment vertical="center"/>
      <protection locked="0"/>
    </xf>
    <xf numFmtId="0" fontId="88" fillId="4" borderId="41" xfId="0" applyFont="1" applyFill="1" applyBorder="1" applyProtection="1">
      <alignment vertical="center"/>
      <protection locked="0"/>
    </xf>
    <xf numFmtId="0" fontId="79" fillId="4" borderId="110" xfId="0" applyFont="1" applyFill="1" applyBorder="1" applyProtection="1">
      <alignment vertical="center"/>
      <protection locked="0"/>
    </xf>
    <xf numFmtId="0" fontId="91" fillId="4" borderId="41" xfId="0" applyFont="1" applyFill="1" applyBorder="1" applyProtection="1">
      <alignment vertical="center"/>
      <protection locked="0"/>
    </xf>
    <xf numFmtId="0" fontId="72" fillId="4" borderId="90" xfId="0" applyFont="1" applyFill="1" applyBorder="1" applyAlignment="1" applyProtection="1">
      <alignment horizontal="left" vertical="center"/>
      <protection locked="0"/>
    </xf>
    <xf numFmtId="0" fontId="38" fillId="4" borderId="110" xfId="0" applyFont="1" applyFill="1" applyBorder="1" applyProtection="1">
      <alignment vertical="center"/>
      <protection locked="0"/>
    </xf>
    <xf numFmtId="0" fontId="86" fillId="4" borderId="41" xfId="0" applyFont="1" applyFill="1" applyBorder="1" applyProtection="1">
      <alignment vertical="center"/>
      <protection locked="0"/>
    </xf>
    <xf numFmtId="0" fontId="86" fillId="4" borderId="110" xfId="0" applyFont="1" applyFill="1" applyBorder="1" applyProtection="1">
      <alignment vertical="center"/>
      <protection locked="0"/>
    </xf>
    <xf numFmtId="0" fontId="72" fillId="4" borderId="112" xfId="0" applyFont="1" applyFill="1" applyBorder="1" applyAlignment="1">
      <alignment vertical="center" wrapText="1"/>
    </xf>
    <xf numFmtId="0" fontId="72" fillId="4" borderId="73" xfId="0" applyFont="1" applyFill="1" applyBorder="1" applyProtection="1">
      <alignment vertical="center"/>
      <protection locked="0"/>
    </xf>
    <xf numFmtId="0" fontId="72" fillId="4" borderId="74" xfId="0" applyFont="1" applyFill="1" applyBorder="1" applyProtection="1">
      <alignment vertical="center"/>
      <protection locked="0"/>
    </xf>
    <xf numFmtId="0" fontId="86" fillId="4" borderId="74" xfId="0" applyFont="1" applyFill="1" applyBorder="1" applyProtection="1">
      <alignment vertical="center"/>
      <protection locked="0"/>
    </xf>
    <xf numFmtId="0" fontId="86" fillId="4" borderId="114" xfId="0" applyFont="1" applyFill="1" applyBorder="1" applyProtection="1">
      <alignment vertical="center"/>
      <protection locked="0"/>
    </xf>
    <xf numFmtId="0" fontId="85" fillId="4" borderId="41" xfId="0" applyFont="1" applyFill="1" applyBorder="1" applyProtection="1">
      <alignment vertical="center"/>
      <protection locked="0"/>
    </xf>
    <xf numFmtId="0" fontId="86" fillId="4" borderId="75" xfId="0" applyFont="1" applyFill="1" applyBorder="1" applyProtection="1">
      <alignment vertical="center"/>
      <protection locked="0"/>
    </xf>
    <xf numFmtId="0" fontId="72" fillId="4" borderId="75" xfId="0" applyFont="1" applyFill="1" applyBorder="1" applyProtection="1">
      <alignment vertical="center"/>
      <protection locked="0"/>
    </xf>
    <xf numFmtId="0" fontId="72" fillId="4" borderId="116" xfId="0" applyFont="1" applyFill="1" applyBorder="1" applyProtection="1">
      <alignment vertical="center"/>
      <protection locked="0"/>
    </xf>
    <xf numFmtId="0" fontId="92" fillId="4" borderId="41" xfId="0" applyFont="1" applyFill="1" applyBorder="1" applyProtection="1">
      <alignment vertical="center"/>
      <protection locked="0"/>
    </xf>
    <xf numFmtId="0" fontId="72" fillId="4" borderId="110" xfId="0" applyFont="1" applyFill="1" applyBorder="1" applyProtection="1">
      <alignment vertical="center"/>
      <protection locked="0"/>
    </xf>
    <xf numFmtId="49" fontId="112" fillId="4" borderId="110" xfId="0" applyNumberFormat="1" applyFont="1" applyFill="1" applyBorder="1" applyProtection="1">
      <alignment vertical="center"/>
      <protection locked="0"/>
    </xf>
    <xf numFmtId="0" fontId="141" fillId="4" borderId="39" xfId="0" applyFont="1" applyFill="1" applyBorder="1" applyProtection="1">
      <alignment vertical="center"/>
      <protection locked="0"/>
    </xf>
    <xf numFmtId="0" fontId="141" fillId="4" borderId="40" xfId="0" applyFont="1" applyFill="1" applyBorder="1" applyProtection="1">
      <alignment vertical="center"/>
      <protection locked="0"/>
    </xf>
    <xf numFmtId="0" fontId="145" fillId="4" borderId="40" xfId="0" applyFont="1" applyFill="1" applyBorder="1" applyAlignment="1" applyProtection="1">
      <alignment vertical="top"/>
      <protection locked="0"/>
    </xf>
    <xf numFmtId="0" fontId="145" fillId="4" borderId="44" xfId="0" applyFont="1" applyFill="1" applyBorder="1" applyAlignment="1" applyProtection="1">
      <alignment vertical="top"/>
      <protection locked="0"/>
    </xf>
    <xf numFmtId="0" fontId="141" fillId="9" borderId="6" xfId="0" applyFont="1" applyFill="1" applyBorder="1" applyProtection="1">
      <alignment vertical="center"/>
      <protection locked="0"/>
    </xf>
    <xf numFmtId="0" fontId="141" fillId="9" borderId="7" xfId="0" applyFont="1" applyFill="1" applyBorder="1" applyProtection="1">
      <alignment vertical="center"/>
      <protection locked="0"/>
    </xf>
    <xf numFmtId="0" fontId="141" fillId="9" borderId="8" xfId="0" applyFont="1" applyFill="1" applyBorder="1" applyProtection="1">
      <alignment vertical="center"/>
      <protection locked="0"/>
    </xf>
    <xf numFmtId="0" fontId="24" fillId="0" borderId="0" xfId="0" applyFont="1" applyAlignment="1" applyProtection="1">
      <alignment vertical="center" wrapText="1" shrinkToFit="1"/>
      <protection locked="0"/>
    </xf>
    <xf numFmtId="0" fontId="67" fillId="5" borderId="2" xfId="0" applyFont="1" applyFill="1" applyBorder="1" applyAlignment="1" applyProtection="1">
      <alignment vertical="center" textRotation="255"/>
      <protection locked="0"/>
    </xf>
    <xf numFmtId="0" fontId="102" fillId="0" borderId="0" xfId="0" applyFont="1" applyProtection="1">
      <alignment vertical="center"/>
      <protection locked="0"/>
    </xf>
    <xf numFmtId="49" fontId="10" fillId="0" borderId="0" xfId="0" quotePrefix="1" applyNumberFormat="1" applyFont="1">
      <alignment vertical="center"/>
    </xf>
    <xf numFmtId="176" fontId="84" fillId="0" borderId="32" xfId="0" applyNumberFormat="1" applyFont="1" applyBorder="1" applyAlignment="1" applyProtection="1">
      <alignment vertical="top"/>
      <protection locked="0"/>
    </xf>
    <xf numFmtId="176" fontId="84" fillId="0" borderId="0" xfId="0" applyNumberFormat="1" applyFont="1" applyAlignment="1" applyProtection="1">
      <alignment vertical="top"/>
      <protection locked="0"/>
    </xf>
    <xf numFmtId="176" fontId="84" fillId="0" borderId="1" xfId="0" applyNumberFormat="1" applyFont="1" applyBorder="1" applyAlignment="1" applyProtection="1">
      <alignment vertical="top"/>
      <protection locked="0"/>
    </xf>
    <xf numFmtId="49" fontId="112" fillId="0" borderId="32" xfId="0" applyNumberFormat="1" applyFont="1" applyBorder="1" applyAlignment="1" applyProtection="1">
      <alignment vertical="top"/>
      <protection locked="0"/>
    </xf>
    <xf numFmtId="49" fontId="112" fillId="0" borderId="0" xfId="0" applyNumberFormat="1" applyFont="1" applyAlignment="1" applyProtection="1">
      <alignment vertical="top"/>
      <protection locked="0"/>
    </xf>
    <xf numFmtId="49" fontId="112" fillId="0" borderId="1" xfId="0" applyNumberFormat="1" applyFont="1" applyBorder="1" applyAlignment="1" applyProtection="1">
      <alignment vertical="top"/>
      <protection locked="0"/>
    </xf>
    <xf numFmtId="0" fontId="67" fillId="5" borderId="6" xfId="0" applyFont="1" applyFill="1" applyBorder="1" applyAlignment="1" applyProtection="1">
      <alignment vertical="center" textRotation="255"/>
      <protection locked="0"/>
    </xf>
    <xf numFmtId="0" fontId="67" fillId="5" borderId="77" xfId="0" applyFont="1" applyFill="1" applyBorder="1" applyAlignment="1" applyProtection="1">
      <alignment vertical="center" textRotation="180"/>
      <protection locked="0"/>
    </xf>
    <xf numFmtId="49" fontId="112" fillId="0" borderId="78" xfId="0" applyNumberFormat="1" applyFont="1" applyBorder="1" applyAlignment="1" applyProtection="1">
      <alignment vertical="top"/>
      <protection locked="0"/>
    </xf>
    <xf numFmtId="49" fontId="112" fillId="0" borderId="7" xfId="0" applyNumberFormat="1" applyFont="1" applyBorder="1" applyAlignment="1" applyProtection="1">
      <alignment vertical="top"/>
      <protection locked="0"/>
    </xf>
    <xf numFmtId="49" fontId="112" fillId="0" borderId="8" xfId="0" applyNumberFormat="1" applyFont="1" applyBorder="1" applyAlignment="1" applyProtection="1">
      <alignment vertical="top"/>
      <protection locked="0"/>
    </xf>
    <xf numFmtId="0" fontId="67" fillId="4" borderId="4" xfId="0" applyFont="1" applyFill="1" applyBorder="1" applyProtection="1">
      <alignment vertical="center"/>
      <protection locked="0"/>
    </xf>
    <xf numFmtId="0" fontId="46" fillId="4" borderId="19" xfId="0" applyFont="1" applyFill="1" applyBorder="1" applyAlignment="1">
      <alignment horizontal="right" vertical="top" wrapText="1"/>
    </xf>
    <xf numFmtId="0" fontId="150" fillId="0" borderId="0" xfId="0" applyFont="1" applyAlignment="1" applyProtection="1">
      <alignment vertical="center" wrapText="1"/>
      <protection locked="0"/>
    </xf>
    <xf numFmtId="0" fontId="64" fillId="4" borderId="0" xfId="0" applyFont="1" applyFill="1" applyAlignment="1" applyProtection="1">
      <alignment horizontal="right" vertical="top"/>
      <protection locked="0"/>
    </xf>
    <xf numFmtId="0" fontId="96" fillId="4" borderId="0" xfId="0" applyFont="1" applyFill="1" applyAlignment="1" applyProtection="1">
      <alignment vertical="top"/>
      <protection locked="0"/>
    </xf>
    <xf numFmtId="0" fontId="97" fillId="4" borderId="0" xfId="1" applyFont="1" applyFill="1" applyAlignment="1" applyProtection="1">
      <alignment vertical="top"/>
      <protection locked="0"/>
    </xf>
    <xf numFmtId="0" fontId="64" fillId="4" borderId="21" xfId="0" applyFont="1" applyFill="1" applyBorder="1" applyAlignment="1">
      <alignment vertical="center" wrapText="1"/>
    </xf>
    <xf numFmtId="0" fontId="64" fillId="4" borderId="22" xfId="0" applyFont="1" applyFill="1" applyBorder="1" applyAlignment="1">
      <alignment vertical="center" wrapText="1"/>
    </xf>
    <xf numFmtId="0" fontId="64" fillId="4" borderId="23" xfId="0" applyFont="1" applyFill="1" applyBorder="1" applyAlignment="1">
      <alignment vertical="center" wrapText="1"/>
    </xf>
    <xf numFmtId="0" fontId="64" fillId="4" borderId="0" xfId="0" applyFont="1" applyFill="1" applyProtection="1">
      <alignment vertical="center"/>
      <protection locked="0"/>
    </xf>
    <xf numFmtId="0" fontId="67" fillId="5" borderId="5" xfId="0" applyFont="1" applyFill="1" applyBorder="1" applyAlignment="1" applyProtection="1">
      <alignment vertical="center" textRotation="255"/>
      <protection locked="0"/>
    </xf>
    <xf numFmtId="0" fontId="67" fillId="5" borderId="79" xfId="0" applyFont="1" applyFill="1" applyBorder="1" applyAlignment="1" applyProtection="1">
      <alignment vertical="center" textRotation="180"/>
      <protection locked="0"/>
    </xf>
    <xf numFmtId="0" fontId="86" fillId="4" borderId="80" xfId="0" applyFont="1" applyFill="1" applyBorder="1" applyProtection="1">
      <alignment vertical="center"/>
      <protection locked="0"/>
    </xf>
    <xf numFmtId="0" fontId="86" fillId="4" borderId="4" xfId="0" applyFont="1" applyFill="1" applyBorder="1" applyProtection="1">
      <alignment vertical="center"/>
      <protection locked="0"/>
    </xf>
    <xf numFmtId="0" fontId="86" fillId="4" borderId="120" xfId="0" applyFont="1" applyFill="1" applyBorder="1" applyProtection="1">
      <alignment vertical="center"/>
      <protection locked="0"/>
    </xf>
    <xf numFmtId="0" fontId="90" fillId="4" borderId="121" xfId="0" applyFont="1" applyFill="1" applyBorder="1" applyProtection="1">
      <alignment vertical="center"/>
      <protection locked="0"/>
    </xf>
    <xf numFmtId="0" fontId="90" fillId="4" borderId="4" xfId="0" applyFont="1" applyFill="1" applyBorder="1" applyProtection="1">
      <alignment vertical="center"/>
      <protection locked="0"/>
    </xf>
    <xf numFmtId="0" fontId="86" fillId="4" borderId="100" xfId="0" applyFont="1" applyFill="1" applyBorder="1" applyProtection="1">
      <alignment vertical="center"/>
      <protection locked="0"/>
    </xf>
    <xf numFmtId="0" fontId="86" fillId="4" borderId="42" xfId="0" applyFont="1" applyFill="1" applyBorder="1" applyProtection="1">
      <alignment vertical="center"/>
      <protection locked="0"/>
    </xf>
    <xf numFmtId="0" fontId="86" fillId="4" borderId="92" xfId="0" applyFont="1" applyFill="1" applyBorder="1" applyProtection="1">
      <alignment vertical="center"/>
      <protection locked="0"/>
    </xf>
    <xf numFmtId="0" fontId="90" fillId="4" borderId="91" xfId="0" applyFont="1" applyFill="1" applyBorder="1" applyProtection="1">
      <alignment vertical="center"/>
      <protection locked="0"/>
    </xf>
    <xf numFmtId="0" fontId="90" fillId="4" borderId="42" xfId="0" applyFont="1" applyFill="1" applyBorder="1" applyProtection="1">
      <alignment vertical="center"/>
      <protection locked="0"/>
    </xf>
    <xf numFmtId="0" fontId="67" fillId="5" borderId="81" xfId="0" applyFont="1" applyFill="1" applyBorder="1" applyAlignment="1" applyProtection="1">
      <alignment vertical="center" textRotation="255"/>
      <protection locked="0"/>
    </xf>
    <xf numFmtId="0" fontId="118" fillId="4" borderId="122" xfId="0" applyFont="1" applyFill="1" applyBorder="1" applyProtection="1">
      <alignment vertical="center"/>
      <protection locked="0"/>
    </xf>
    <xf numFmtId="0" fontId="118" fillId="4" borderId="55" xfId="0" applyFont="1" applyFill="1" applyBorder="1" applyProtection="1">
      <alignment vertical="center"/>
      <protection locked="0"/>
    </xf>
    <xf numFmtId="0" fontId="118" fillId="4" borderId="56" xfId="0" applyFont="1" applyFill="1" applyBorder="1" applyProtection="1">
      <alignment vertical="center"/>
      <protection locked="0"/>
    </xf>
    <xf numFmtId="0" fontId="152" fillId="4" borderId="54" xfId="0" applyFont="1" applyFill="1" applyBorder="1" applyProtection="1">
      <alignment vertical="center"/>
      <protection locked="0"/>
    </xf>
    <xf numFmtId="0" fontId="152" fillId="4" borderId="55" xfId="0" applyFont="1" applyFill="1" applyBorder="1" applyProtection="1">
      <alignment vertical="center"/>
      <protection locked="0"/>
    </xf>
    <xf numFmtId="0" fontId="74" fillId="4" borderId="19" xfId="0" applyFont="1" applyFill="1" applyBorder="1" applyAlignment="1" applyProtection="1">
      <alignment vertical="center" textRotation="255"/>
      <protection locked="0"/>
    </xf>
    <xf numFmtId="0" fontId="74" fillId="4" borderId="47" xfId="0" applyFont="1" applyFill="1" applyBorder="1" applyAlignment="1" applyProtection="1">
      <alignment vertical="center" textRotation="180"/>
      <protection locked="0"/>
    </xf>
    <xf numFmtId="0" fontId="80" fillId="4" borderId="76" xfId="0" applyFont="1" applyFill="1" applyBorder="1" applyProtection="1">
      <alignment vertical="center"/>
      <protection locked="0"/>
    </xf>
    <xf numFmtId="0" fontId="80" fillId="4" borderId="59" xfId="0" applyFont="1" applyFill="1" applyBorder="1" applyProtection="1">
      <alignment vertical="center"/>
      <protection locked="0"/>
    </xf>
    <xf numFmtId="0" fontId="80" fillId="4" borderId="82" xfId="0" applyFont="1" applyFill="1" applyBorder="1" applyProtection="1">
      <alignment vertical="center"/>
      <protection locked="0"/>
    </xf>
    <xf numFmtId="0" fontId="154" fillId="4" borderId="34" xfId="0" applyFont="1" applyFill="1" applyBorder="1" applyAlignment="1">
      <alignment vertical="center" shrinkToFit="1"/>
    </xf>
    <xf numFmtId="0" fontId="77" fillId="4" borderId="34" xfId="0" applyFont="1" applyFill="1" applyBorder="1" applyProtection="1">
      <alignment vertical="center"/>
      <protection locked="0"/>
    </xf>
    <xf numFmtId="0" fontId="156" fillId="4" borderId="34" xfId="0" applyFont="1" applyFill="1" applyBorder="1" applyProtection="1">
      <alignment vertical="center"/>
      <protection locked="0"/>
    </xf>
    <xf numFmtId="0" fontId="64" fillId="4" borderId="36" xfId="0" applyFont="1" applyFill="1" applyBorder="1" applyProtection="1">
      <alignment vertical="center"/>
      <protection locked="0"/>
    </xf>
    <xf numFmtId="0" fontId="64" fillId="4" borderId="34" xfId="0" applyFont="1" applyFill="1" applyBorder="1" applyProtection="1">
      <alignment vertical="center"/>
      <protection locked="0"/>
    </xf>
    <xf numFmtId="0" fontId="64" fillId="4" borderId="93" xfId="0" applyFont="1" applyFill="1" applyBorder="1" applyProtection="1">
      <alignment vertical="center"/>
      <protection locked="0"/>
    </xf>
    <xf numFmtId="0" fontId="154" fillId="4" borderId="42" xfId="0" applyFont="1" applyFill="1" applyBorder="1" applyAlignment="1">
      <alignment vertical="center" shrinkToFit="1"/>
    </xf>
    <xf numFmtId="0" fontId="154" fillId="4" borderId="75" xfId="0" applyFont="1" applyFill="1" applyBorder="1" applyAlignment="1">
      <alignment vertical="center" shrinkToFit="1"/>
    </xf>
    <xf numFmtId="0" fontId="46" fillId="4" borderId="42" xfId="0" applyFont="1" applyFill="1" applyBorder="1" applyAlignment="1">
      <alignment vertical="center" shrinkToFit="1"/>
    </xf>
    <xf numFmtId="0" fontId="46" fillId="4" borderId="94" xfId="0" applyFont="1" applyFill="1" applyBorder="1" applyAlignment="1">
      <alignment vertical="center" shrinkToFit="1"/>
    </xf>
    <xf numFmtId="0" fontId="77" fillId="4" borderId="42" xfId="0" applyFont="1" applyFill="1" applyBorder="1" applyProtection="1">
      <alignment vertical="center"/>
      <protection locked="0"/>
    </xf>
    <xf numFmtId="0" fontId="79" fillId="4" borderId="91" xfId="0" applyFont="1" applyFill="1" applyBorder="1" applyProtection="1">
      <alignment vertical="center"/>
      <protection locked="0"/>
    </xf>
    <xf numFmtId="0" fontId="77" fillId="4" borderId="75" xfId="0" applyFont="1" applyFill="1" applyBorder="1" applyProtection="1">
      <alignment vertical="center"/>
      <protection locked="0"/>
    </xf>
    <xf numFmtId="0" fontId="64" fillId="4" borderId="42" xfId="0" applyFont="1" applyFill="1" applyBorder="1" applyProtection="1">
      <alignment vertical="center"/>
      <protection locked="0"/>
    </xf>
    <xf numFmtId="0" fontId="64" fillId="4" borderId="94" xfId="0" applyFont="1" applyFill="1" applyBorder="1" applyProtection="1">
      <alignment vertical="center"/>
      <protection locked="0"/>
    </xf>
    <xf numFmtId="0" fontId="154" fillId="4" borderId="92" xfId="0" applyFont="1" applyFill="1" applyBorder="1" applyAlignment="1">
      <alignment vertical="center" shrinkToFit="1"/>
    </xf>
    <xf numFmtId="0" fontId="37" fillId="4" borderId="35" xfId="0" applyFont="1" applyFill="1" applyBorder="1" applyAlignment="1">
      <alignment vertical="center" shrinkToFit="1"/>
    </xf>
    <xf numFmtId="0" fontId="77" fillId="4" borderId="92" xfId="0" applyFont="1" applyFill="1" applyBorder="1" applyProtection="1">
      <alignment vertical="center"/>
      <protection locked="0"/>
    </xf>
    <xf numFmtId="0" fontId="92" fillId="4" borderId="92" xfId="0" applyFont="1" applyFill="1" applyBorder="1" applyProtection="1">
      <alignment vertical="center"/>
      <protection locked="0"/>
    </xf>
    <xf numFmtId="0" fontId="38" fillId="4" borderId="91" xfId="0" applyFont="1" applyFill="1" applyBorder="1" applyProtection="1">
      <alignment vertical="center"/>
      <protection locked="0"/>
    </xf>
    <xf numFmtId="0" fontId="38" fillId="4" borderId="42" xfId="0" applyFont="1" applyFill="1" applyBorder="1" applyProtection="1">
      <alignment vertical="center"/>
      <protection locked="0"/>
    </xf>
    <xf numFmtId="0" fontId="38" fillId="4" borderId="92" xfId="0" applyFont="1" applyFill="1" applyBorder="1" applyProtection="1">
      <alignment vertical="center"/>
      <protection locked="0"/>
    </xf>
    <xf numFmtId="0" fontId="154" fillId="4" borderId="22" xfId="0" applyFont="1" applyFill="1" applyBorder="1" applyAlignment="1">
      <alignment vertical="center" shrinkToFit="1"/>
    </xf>
    <xf numFmtId="0" fontId="74" fillId="4" borderId="21" xfId="0" applyFont="1" applyFill="1" applyBorder="1" applyAlignment="1" applyProtection="1">
      <alignment vertical="center" textRotation="255"/>
      <protection locked="0"/>
    </xf>
    <xf numFmtId="0" fontId="74" fillId="4" borderId="83" xfId="0" applyFont="1" applyFill="1" applyBorder="1" applyAlignment="1" applyProtection="1">
      <alignment vertical="center" textRotation="180"/>
      <protection locked="0"/>
    </xf>
    <xf numFmtId="0" fontId="77" fillId="4" borderId="84" xfId="0" applyFont="1" applyFill="1" applyBorder="1" applyProtection="1">
      <alignment vertical="center"/>
      <protection locked="0"/>
    </xf>
    <xf numFmtId="0" fontId="79" fillId="4" borderId="85" xfId="0" applyFont="1" applyFill="1" applyBorder="1" applyProtection="1">
      <alignment vertical="center"/>
      <protection locked="0"/>
    </xf>
    <xf numFmtId="0" fontId="79" fillId="4" borderId="22" xfId="0" applyFont="1" applyFill="1" applyBorder="1" applyProtection="1">
      <alignment vertical="center"/>
      <protection locked="0"/>
    </xf>
    <xf numFmtId="0" fontId="79" fillId="4" borderId="86" xfId="0" applyFont="1" applyFill="1" applyBorder="1" applyProtection="1">
      <alignment vertical="center"/>
      <protection locked="0"/>
    </xf>
    <xf numFmtId="49" fontId="65" fillId="4" borderId="22" xfId="0" applyNumberFormat="1" applyFont="1" applyFill="1" applyBorder="1" applyProtection="1">
      <alignment vertical="center"/>
      <protection locked="0"/>
    </xf>
    <xf numFmtId="49" fontId="65" fillId="4" borderId="23" xfId="0" applyNumberFormat="1" applyFont="1" applyFill="1" applyBorder="1" applyProtection="1">
      <alignment vertical="center"/>
      <protection locked="0"/>
    </xf>
    <xf numFmtId="0" fontId="64" fillId="4" borderId="0" xfId="0" applyFont="1" applyFill="1" applyAlignment="1" applyProtection="1">
      <alignment vertical="top" shrinkToFit="1"/>
      <protection locked="0"/>
    </xf>
    <xf numFmtId="0" fontId="26" fillId="4" borderId="9" xfId="0" applyFont="1" applyFill="1" applyBorder="1" applyProtection="1">
      <alignment vertical="center"/>
      <protection locked="0"/>
    </xf>
    <xf numFmtId="0" fontId="64" fillId="4" borderId="119" xfId="0" applyFont="1" applyFill="1" applyBorder="1" applyProtection="1">
      <alignment vertical="center"/>
      <protection locked="0"/>
    </xf>
    <xf numFmtId="0" fontId="64" fillId="4" borderId="9" xfId="0" applyFont="1" applyFill="1" applyBorder="1" applyProtection="1">
      <alignment vertical="center"/>
      <protection locked="0"/>
    </xf>
    <xf numFmtId="0" fontId="64" fillId="4" borderId="118" xfId="0" applyFont="1" applyFill="1" applyBorder="1" applyProtection="1">
      <alignment vertical="center"/>
      <protection locked="0"/>
    </xf>
    <xf numFmtId="0" fontId="64" fillId="4" borderId="0" xfId="0" applyFont="1" applyFill="1">
      <alignment vertical="center"/>
    </xf>
    <xf numFmtId="0" fontId="2" fillId="4" borderId="125" xfId="0" applyFont="1" applyFill="1" applyBorder="1" applyProtection="1">
      <alignment vertical="center"/>
      <protection locked="0"/>
    </xf>
    <xf numFmtId="0" fontId="12" fillId="0" borderId="125" xfId="0" applyFont="1" applyBorder="1" applyProtection="1">
      <alignment vertical="center"/>
      <protection locked="0"/>
    </xf>
    <xf numFmtId="0" fontId="2" fillId="0" borderId="125" xfId="0" applyFont="1" applyBorder="1" applyProtection="1">
      <alignment vertical="center"/>
      <protection locked="0"/>
    </xf>
    <xf numFmtId="0" fontId="17" fillId="0" borderId="125" xfId="0" applyFont="1" applyBorder="1" applyProtection="1">
      <alignment vertical="center"/>
      <protection locked="0"/>
    </xf>
    <xf numFmtId="0" fontId="17" fillId="0" borderId="128" xfId="0" applyFont="1" applyBorder="1" applyProtection="1">
      <alignment vertical="center"/>
      <protection locked="0"/>
    </xf>
    <xf numFmtId="0" fontId="6" fillId="2" borderId="131" xfId="0" applyFont="1" applyFill="1" applyBorder="1" applyProtection="1">
      <alignment vertical="center"/>
      <protection locked="0"/>
    </xf>
    <xf numFmtId="0" fontId="2" fillId="4" borderId="131" xfId="0" applyFont="1" applyFill="1" applyBorder="1" applyProtection="1">
      <alignment vertical="center"/>
      <protection locked="0"/>
    </xf>
    <xf numFmtId="0" fontId="2" fillId="0" borderId="131" xfId="0" applyFont="1" applyBorder="1" applyProtection="1">
      <alignment vertical="center"/>
      <protection locked="0"/>
    </xf>
    <xf numFmtId="0" fontId="28" fillId="4" borderId="0" xfId="0" applyFont="1" applyFill="1" applyAlignment="1">
      <alignment horizontal="center" vertical="center"/>
    </xf>
    <xf numFmtId="0" fontId="30" fillId="4" borderId="0" xfId="0" applyFont="1" applyFill="1" applyAlignment="1">
      <alignment horizontal="left" vertical="center"/>
    </xf>
    <xf numFmtId="0" fontId="32" fillId="4" borderId="0" xfId="0" applyFont="1" applyFill="1" applyAlignment="1">
      <alignment horizontal="left" vertical="center"/>
    </xf>
    <xf numFmtId="0" fontId="29" fillId="4" borderId="0" xfId="0" applyFont="1" applyFill="1" applyAlignment="1">
      <alignment horizontal="left" vertical="center"/>
    </xf>
    <xf numFmtId="0" fontId="60" fillId="4" borderId="0" xfId="0" applyFont="1" applyFill="1">
      <alignment vertical="center"/>
    </xf>
    <xf numFmtId="0" fontId="17" fillId="9" borderId="0" xfId="0" applyFont="1" applyFill="1" applyProtection="1">
      <alignment vertical="center"/>
      <protection locked="0"/>
    </xf>
    <xf numFmtId="0" fontId="2" fillId="9" borderId="0" xfId="0" applyFont="1" applyFill="1" applyProtection="1">
      <alignment vertical="center"/>
      <protection locked="0"/>
    </xf>
    <xf numFmtId="0" fontId="6" fillId="9" borderId="0" xfId="0" applyFont="1" applyFill="1" applyProtection="1">
      <alignment vertical="center"/>
      <protection locked="0"/>
    </xf>
    <xf numFmtId="0" fontId="6" fillId="0" borderId="0" xfId="0" applyFont="1" applyProtection="1">
      <alignment vertical="center"/>
      <protection locked="0"/>
    </xf>
    <xf numFmtId="0" fontId="169" fillId="0" borderId="41" xfId="0" applyFont="1" applyBorder="1" applyAlignment="1">
      <alignment vertical="center" shrinkToFit="1"/>
    </xf>
    <xf numFmtId="0" fontId="169" fillId="0" borderId="34" xfId="0" applyFont="1" applyBorder="1" applyAlignment="1">
      <alignment vertical="center" shrinkToFit="1"/>
    </xf>
    <xf numFmtId="0" fontId="91" fillId="0" borderId="34" xfId="0" applyFont="1" applyBorder="1" applyAlignment="1">
      <alignment vertical="center" shrinkToFit="1"/>
    </xf>
    <xf numFmtId="0" fontId="72" fillId="8" borderId="111" xfId="0" applyFont="1" applyFill="1" applyBorder="1" applyAlignment="1">
      <alignment horizontal="right" vertical="center"/>
    </xf>
    <xf numFmtId="0" fontId="85" fillId="4" borderId="75" xfId="0" applyFont="1" applyFill="1" applyBorder="1" applyAlignment="1">
      <alignment vertical="center" wrapText="1"/>
    </xf>
    <xf numFmtId="0" fontId="79" fillId="4" borderId="41" xfId="0" applyFont="1" applyFill="1" applyBorder="1" applyAlignment="1">
      <alignment vertical="center" shrinkToFit="1"/>
    </xf>
    <xf numFmtId="0" fontId="72" fillId="8" borderId="90" xfId="0" applyFont="1" applyFill="1" applyBorder="1" applyAlignment="1">
      <alignment horizontal="right" vertical="center"/>
    </xf>
    <xf numFmtId="0" fontId="72" fillId="8" borderId="35" xfId="0" applyFont="1" applyFill="1" applyBorder="1" applyAlignment="1">
      <alignment horizontal="right" vertical="center"/>
    </xf>
    <xf numFmtId="49" fontId="113" fillId="4" borderId="34" xfId="0" applyNumberFormat="1" applyFont="1" applyFill="1" applyBorder="1" applyAlignment="1" applyProtection="1">
      <alignment horizontal="left" vertical="center" wrapText="1" shrinkToFit="1"/>
      <protection locked="0"/>
    </xf>
    <xf numFmtId="49" fontId="113" fillId="4" borderId="35" xfId="0" applyNumberFormat="1" applyFont="1" applyFill="1" applyBorder="1" applyAlignment="1" applyProtection="1">
      <alignment horizontal="left" vertical="center" wrapText="1" shrinkToFit="1"/>
      <protection locked="0"/>
    </xf>
    <xf numFmtId="0" fontId="114" fillId="8" borderId="36" xfId="0" applyFont="1" applyFill="1" applyBorder="1" applyAlignment="1">
      <alignment horizontal="left" vertical="center" shrinkToFit="1"/>
    </xf>
    <xf numFmtId="0" fontId="76" fillId="8" borderId="34" xfId="0" applyFont="1" applyFill="1" applyBorder="1" applyAlignment="1">
      <alignment horizontal="left" vertical="center" shrinkToFit="1"/>
    </xf>
    <xf numFmtId="0" fontId="76" fillId="8" borderId="35" xfId="0" applyFont="1" applyFill="1" applyBorder="1" applyAlignment="1">
      <alignment horizontal="left" vertical="center" shrinkToFit="1"/>
    </xf>
    <xf numFmtId="49" fontId="113" fillId="4" borderId="37" xfId="0" applyNumberFormat="1" applyFont="1" applyFill="1" applyBorder="1" applyAlignment="1" applyProtection="1">
      <alignment horizontal="left" vertical="center" wrapText="1" shrinkToFit="1"/>
      <protection locked="0"/>
    </xf>
    <xf numFmtId="0" fontId="69" fillId="8" borderId="33" xfId="0" applyFont="1" applyFill="1" applyBorder="1" applyAlignment="1">
      <alignment vertical="center" shrinkToFit="1"/>
    </xf>
    <xf numFmtId="0" fontId="73" fillId="8" borderId="34" xfId="0" applyFont="1" applyFill="1" applyBorder="1" applyAlignment="1">
      <alignment vertical="center" shrinkToFit="1"/>
    </xf>
    <xf numFmtId="49" fontId="113" fillId="4" borderId="36" xfId="0" applyNumberFormat="1" applyFont="1" applyFill="1" applyBorder="1" applyAlignment="1" applyProtection="1">
      <alignment horizontal="left" vertical="center" wrapText="1" shrinkToFit="1"/>
      <protection locked="0"/>
    </xf>
    <xf numFmtId="0" fontId="69" fillId="8" borderId="39" xfId="0" applyFont="1" applyFill="1" applyBorder="1" applyAlignment="1">
      <alignment horizontal="left" vertical="center" shrinkToFit="1"/>
    </xf>
    <xf numFmtId="0" fontId="73" fillId="8" borderId="40" xfId="0" applyFont="1" applyFill="1" applyBorder="1" applyAlignment="1">
      <alignment horizontal="left" vertical="center" shrinkToFit="1"/>
    </xf>
    <xf numFmtId="0" fontId="73" fillId="8" borderId="44" xfId="0" applyFont="1" applyFill="1" applyBorder="1" applyAlignment="1">
      <alignment horizontal="left" vertical="center" shrinkToFit="1"/>
    </xf>
    <xf numFmtId="0" fontId="107" fillId="4" borderId="87" xfId="0" applyFont="1" applyFill="1" applyBorder="1" applyAlignment="1" applyProtection="1">
      <alignment horizontal="center" vertical="center" shrinkToFit="1"/>
      <protection locked="0"/>
    </xf>
    <xf numFmtId="0" fontId="107" fillId="4" borderId="88" xfId="0" applyFont="1" applyFill="1" applyBorder="1" applyAlignment="1" applyProtection="1">
      <alignment horizontal="center" vertical="center" shrinkToFit="1"/>
      <protection locked="0"/>
    </xf>
    <xf numFmtId="0" fontId="107" fillId="4" borderId="89" xfId="0" applyFont="1" applyFill="1" applyBorder="1" applyAlignment="1" applyProtection="1">
      <alignment horizontal="center" vertical="center" shrinkToFit="1"/>
      <protection locked="0"/>
    </xf>
    <xf numFmtId="0" fontId="67" fillId="6" borderId="17" xfId="0" applyFont="1" applyFill="1" applyBorder="1" applyAlignment="1">
      <alignment horizontal="left" vertical="center" textRotation="255" shrinkToFit="1"/>
    </xf>
    <xf numFmtId="0" fontId="74" fillId="6" borderId="19" xfId="0" applyFont="1" applyFill="1" applyBorder="1" applyAlignment="1">
      <alignment horizontal="left" vertical="center" textRotation="255" shrinkToFit="1"/>
    </xf>
    <xf numFmtId="0" fontId="74" fillId="6" borderId="21" xfId="0" applyFont="1" applyFill="1" applyBorder="1" applyAlignment="1">
      <alignment horizontal="left" vertical="center" textRotation="255" shrinkToFit="1"/>
    </xf>
    <xf numFmtId="0" fontId="67" fillId="6" borderId="9" xfId="0" applyFont="1" applyFill="1" applyBorder="1" applyAlignment="1">
      <alignment horizontal="center" vertical="center" textRotation="180" shrinkToFit="1"/>
    </xf>
    <xf numFmtId="0" fontId="67" fillId="6" borderId="0" xfId="0" applyFont="1" applyFill="1" applyAlignment="1">
      <alignment horizontal="center" vertical="center" textRotation="180" shrinkToFit="1"/>
    </xf>
    <xf numFmtId="0" fontId="67" fillId="6" borderId="20" xfId="0" applyFont="1" applyFill="1" applyBorder="1" applyAlignment="1">
      <alignment horizontal="center" vertical="center" textRotation="180" shrinkToFit="1"/>
    </xf>
    <xf numFmtId="0" fontId="67" fillId="6" borderId="23" xfId="0" applyFont="1" applyFill="1" applyBorder="1" applyAlignment="1">
      <alignment horizontal="center" vertical="center" textRotation="180" shrinkToFit="1"/>
    </xf>
    <xf numFmtId="0" fontId="69" fillId="7" borderId="27" xfId="0" applyFont="1" applyFill="1" applyBorder="1" applyAlignment="1">
      <alignment vertical="center" shrinkToFit="1"/>
    </xf>
    <xf numFmtId="0" fontId="73" fillId="7" borderId="28" xfId="0" applyFont="1" applyFill="1" applyBorder="1" applyAlignment="1">
      <alignment vertical="center" shrinkToFit="1"/>
    </xf>
    <xf numFmtId="0" fontId="73" fillId="7" borderId="29" xfId="0" applyFont="1" applyFill="1" applyBorder="1" applyAlignment="1">
      <alignment vertical="center" shrinkToFit="1"/>
    </xf>
    <xf numFmtId="49" fontId="113" fillId="4" borderId="28" xfId="0" applyNumberFormat="1" applyFont="1" applyFill="1" applyBorder="1" applyAlignment="1" applyProtection="1">
      <alignment horizontal="left" vertical="center" wrapText="1" shrinkToFit="1"/>
      <protection locked="0"/>
    </xf>
    <xf numFmtId="49" fontId="113" fillId="4" borderId="31" xfId="0" applyNumberFormat="1" applyFont="1" applyFill="1" applyBorder="1" applyAlignment="1" applyProtection="1">
      <alignment horizontal="left" vertical="center" wrapText="1" shrinkToFit="1"/>
      <protection locked="0"/>
    </xf>
    <xf numFmtId="0" fontId="73" fillId="8" borderId="35" xfId="0" applyFont="1" applyFill="1" applyBorder="1" applyAlignment="1">
      <alignment vertical="center" shrinkToFit="1"/>
    </xf>
    <xf numFmtId="0" fontId="65" fillId="4" borderId="91" xfId="0" applyFont="1" applyFill="1" applyBorder="1" applyAlignment="1">
      <alignment vertical="center" shrinkToFit="1"/>
    </xf>
    <xf numFmtId="0" fontId="79" fillId="4" borderId="42" xfId="0" applyFont="1" applyFill="1" applyBorder="1" applyAlignment="1">
      <alignment vertical="center" shrinkToFit="1"/>
    </xf>
    <xf numFmtId="0" fontId="79" fillId="4" borderId="92" xfId="0" applyFont="1" applyFill="1" applyBorder="1" applyAlignment="1">
      <alignment vertical="center" shrinkToFit="1"/>
    </xf>
    <xf numFmtId="0" fontId="78" fillId="4" borderId="91" xfId="0" applyFont="1" applyFill="1" applyBorder="1" applyAlignment="1">
      <alignment vertical="center" shrinkToFit="1"/>
    </xf>
    <xf numFmtId="0" fontId="65" fillId="4" borderId="42" xfId="0" applyFont="1" applyFill="1" applyBorder="1" applyAlignment="1">
      <alignment vertical="center" shrinkToFit="1"/>
    </xf>
    <xf numFmtId="0" fontId="65" fillId="4" borderId="43" xfId="0" applyFont="1" applyFill="1" applyBorder="1" applyAlignment="1">
      <alignment vertical="center" shrinkToFit="1"/>
    </xf>
    <xf numFmtId="0" fontId="168" fillId="0" borderId="20" xfId="1" applyFont="1" applyBorder="1" applyAlignment="1" applyProtection="1">
      <alignment horizontal="center" vertical="center" textRotation="180" wrapText="1"/>
      <protection locked="0"/>
    </xf>
    <xf numFmtId="0" fontId="118" fillId="8" borderId="33" xfId="0" applyFont="1" applyFill="1" applyBorder="1" applyAlignment="1">
      <alignment vertical="center" shrinkToFit="1"/>
    </xf>
    <xf numFmtId="0" fontId="100" fillId="8" borderId="34" xfId="0" applyFont="1" applyFill="1" applyBorder="1" applyAlignment="1">
      <alignment vertical="center" shrinkToFit="1"/>
    </xf>
    <xf numFmtId="0" fontId="100" fillId="8" borderId="35" xfId="0" applyFont="1" applyFill="1" applyBorder="1" applyAlignment="1">
      <alignment vertical="center" shrinkToFit="1"/>
    </xf>
    <xf numFmtId="49" fontId="113" fillId="4" borderId="42" xfId="0" applyNumberFormat="1" applyFont="1" applyFill="1" applyBorder="1" applyAlignment="1" applyProtection="1">
      <alignment horizontal="left" vertical="center" wrapText="1" shrinkToFit="1"/>
      <protection locked="0"/>
    </xf>
    <xf numFmtId="49" fontId="113" fillId="4" borderId="43" xfId="0" applyNumberFormat="1" applyFont="1" applyFill="1" applyBorder="1" applyAlignment="1" applyProtection="1">
      <alignment horizontal="left" vertical="center" wrapText="1" shrinkToFit="1"/>
      <protection locked="0"/>
    </xf>
    <xf numFmtId="0" fontId="45" fillId="4" borderId="39" xfId="0" applyFont="1" applyFill="1" applyBorder="1">
      <alignment vertical="center"/>
    </xf>
    <xf numFmtId="0" fontId="45" fillId="4" borderId="40" xfId="0" applyFont="1" applyFill="1" applyBorder="1">
      <alignment vertical="center"/>
    </xf>
    <xf numFmtId="0" fontId="45" fillId="4" borderId="44" xfId="0" applyFont="1" applyFill="1" applyBorder="1">
      <alignment vertical="center"/>
    </xf>
    <xf numFmtId="0" fontId="45" fillId="9" borderId="45" xfId="0" applyFont="1" applyFill="1" applyBorder="1" applyAlignment="1">
      <alignment horizontal="left" vertical="center"/>
    </xf>
    <xf numFmtId="0" fontId="45" fillId="9" borderId="14" xfId="0" applyFont="1" applyFill="1" applyBorder="1" applyAlignment="1">
      <alignment horizontal="left" vertical="center"/>
    </xf>
    <xf numFmtId="0" fontId="45" fillId="9" borderId="46" xfId="0" applyFont="1" applyFill="1" applyBorder="1" applyAlignment="1">
      <alignment horizontal="left" vertical="center"/>
    </xf>
    <xf numFmtId="0" fontId="91" fillId="8" borderId="34" xfId="0" applyFont="1" applyFill="1" applyBorder="1" applyAlignment="1">
      <alignment vertical="center" shrinkToFit="1"/>
    </xf>
    <xf numFmtId="0" fontId="72" fillId="8" borderId="34" xfId="0" applyFont="1" applyFill="1" applyBorder="1" applyAlignment="1">
      <alignment vertical="center" shrinkToFit="1"/>
    </xf>
    <xf numFmtId="0" fontId="120" fillId="0" borderId="20" xfId="1" applyFont="1" applyBorder="1" applyAlignment="1" applyProtection="1">
      <alignment horizontal="center" vertical="center" textRotation="255"/>
      <protection locked="0"/>
    </xf>
    <xf numFmtId="0" fontId="67" fillId="6" borderId="17" xfId="0" applyFont="1" applyFill="1" applyBorder="1" applyAlignment="1">
      <alignment horizontal="center" vertical="center" textRotation="255" shrinkToFit="1"/>
    </xf>
    <xf numFmtId="0" fontId="67" fillId="6" borderId="19" xfId="0" applyFont="1" applyFill="1" applyBorder="1" applyAlignment="1">
      <alignment horizontal="center" vertical="center" textRotation="255" shrinkToFit="1"/>
    </xf>
    <xf numFmtId="0" fontId="74" fillId="6" borderId="19" xfId="0" applyFont="1" applyFill="1" applyBorder="1" applyAlignment="1">
      <alignment horizontal="center" vertical="center" textRotation="255" shrinkToFit="1"/>
    </xf>
    <xf numFmtId="0" fontId="74" fillId="6" borderId="21" xfId="0" applyFont="1" applyFill="1" applyBorder="1" applyAlignment="1">
      <alignment horizontal="center" vertical="center" textRotation="255" shrinkToFit="1"/>
    </xf>
    <xf numFmtId="0" fontId="67" fillId="6" borderId="18" xfId="0" applyFont="1" applyFill="1" applyBorder="1" applyAlignment="1">
      <alignment horizontal="center" vertical="center" textRotation="180" shrinkToFit="1"/>
    </xf>
    <xf numFmtId="0" fontId="78" fillId="4" borderId="68" xfId="0" applyFont="1" applyFill="1" applyBorder="1" applyAlignment="1">
      <alignment vertical="center" shrinkToFit="1"/>
    </xf>
    <xf numFmtId="0" fontId="79" fillId="4" borderId="69" xfId="0" applyFont="1" applyFill="1" applyBorder="1" applyAlignment="1">
      <alignment vertical="center" shrinkToFit="1"/>
    </xf>
    <xf numFmtId="0" fontId="79" fillId="4" borderId="99" xfId="0" applyFont="1" applyFill="1" applyBorder="1" applyAlignment="1">
      <alignment vertical="center" shrinkToFit="1"/>
    </xf>
    <xf numFmtId="0" fontId="83" fillId="4" borderId="68" xfId="0" applyFont="1" applyFill="1" applyBorder="1" applyAlignment="1">
      <alignment horizontal="left" vertical="center" shrinkToFit="1"/>
    </xf>
    <xf numFmtId="0" fontId="83" fillId="4" borderId="69" xfId="0" applyFont="1" applyFill="1" applyBorder="1" applyAlignment="1">
      <alignment horizontal="left" vertical="center" shrinkToFit="1"/>
    </xf>
    <xf numFmtId="0" fontId="83" fillId="4" borderId="70" xfId="0" applyFont="1" applyFill="1" applyBorder="1" applyAlignment="1">
      <alignment horizontal="left" vertical="center" shrinkToFit="1"/>
    </xf>
    <xf numFmtId="49" fontId="113" fillId="4" borderId="93" xfId="0" applyNumberFormat="1" applyFont="1" applyFill="1" applyBorder="1" applyAlignment="1" applyProtection="1">
      <alignment horizontal="left" vertical="center" wrapText="1" shrinkToFit="1"/>
      <protection locked="0"/>
    </xf>
    <xf numFmtId="0" fontId="91" fillId="8" borderId="42" xfId="0" applyFont="1" applyFill="1" applyBorder="1" applyAlignment="1">
      <alignment vertical="center" shrinkToFit="1"/>
    </xf>
    <xf numFmtId="0" fontId="72" fillId="8" borderId="42" xfId="0" applyFont="1" applyFill="1" applyBorder="1" applyAlignment="1">
      <alignment vertical="center" shrinkToFit="1"/>
    </xf>
    <xf numFmtId="49" fontId="113" fillId="4" borderId="91" xfId="0" applyNumberFormat="1" applyFont="1" applyFill="1" applyBorder="1" applyAlignment="1" applyProtection="1">
      <alignment horizontal="left" vertical="center" wrapText="1" shrinkToFit="1"/>
      <protection locked="0"/>
    </xf>
    <xf numFmtId="0" fontId="114" fillId="8" borderId="91" xfId="0" applyFont="1" applyFill="1" applyBorder="1" applyAlignment="1">
      <alignment horizontal="left" vertical="center" shrinkToFit="1"/>
    </xf>
    <xf numFmtId="0" fontId="76" fillId="8" borderId="92" xfId="0" applyFont="1" applyFill="1" applyBorder="1" applyAlignment="1">
      <alignment horizontal="left" vertical="center" shrinkToFit="1"/>
    </xf>
    <xf numFmtId="49" fontId="113" fillId="4" borderId="92" xfId="0" applyNumberFormat="1" applyFont="1" applyFill="1" applyBorder="1" applyAlignment="1" applyProtection="1">
      <alignment horizontal="left" vertical="center" wrapText="1" shrinkToFit="1"/>
      <protection locked="0"/>
    </xf>
    <xf numFmtId="0" fontId="76" fillId="8" borderId="91" xfId="0" applyFont="1" applyFill="1" applyBorder="1" applyAlignment="1">
      <alignment horizontal="left" vertical="center" shrinkToFit="1"/>
    </xf>
    <xf numFmtId="0" fontId="76" fillId="8" borderId="42" xfId="0" applyFont="1" applyFill="1" applyBorder="1" applyAlignment="1">
      <alignment horizontal="left" vertical="center" shrinkToFit="1"/>
    </xf>
    <xf numFmtId="49" fontId="113" fillId="4" borderId="94" xfId="0" applyNumberFormat="1" applyFont="1" applyFill="1" applyBorder="1" applyAlignment="1" applyProtection="1">
      <alignment horizontal="left" vertical="center" wrapText="1" shrinkToFit="1"/>
      <protection locked="0"/>
    </xf>
    <xf numFmtId="0" fontId="91" fillId="0" borderId="36" xfId="0" applyFont="1" applyBorder="1" applyAlignment="1">
      <alignment horizontal="left" vertical="center"/>
    </xf>
    <xf numFmtId="0" fontId="91" fillId="0" borderId="34" xfId="0" applyFont="1" applyBorder="1" applyAlignment="1">
      <alignment horizontal="left" vertical="center"/>
    </xf>
    <xf numFmtId="0" fontId="91" fillId="0" borderId="35" xfId="0" applyFont="1" applyBorder="1" applyAlignment="1">
      <alignment horizontal="left" vertical="center"/>
    </xf>
    <xf numFmtId="0" fontId="72" fillId="0" borderId="34" xfId="0" applyFont="1" applyBorder="1" applyAlignment="1">
      <alignment horizontal="left" vertical="center"/>
    </xf>
    <xf numFmtId="0" fontId="91" fillId="0" borderId="36" xfId="0" applyFont="1" applyBorder="1" applyAlignment="1">
      <alignment horizontal="center" vertical="center" wrapText="1" shrinkToFit="1"/>
    </xf>
    <xf numFmtId="0" fontId="91" fillId="0" borderId="34" xfId="0" applyFont="1" applyBorder="1" applyAlignment="1">
      <alignment horizontal="center" vertical="center" shrinkToFit="1"/>
    </xf>
    <xf numFmtId="0" fontId="91" fillId="0" borderId="93" xfId="0" applyFont="1" applyBorder="1" applyAlignment="1">
      <alignment horizontal="center" vertical="center" shrinkToFit="1"/>
    </xf>
    <xf numFmtId="0" fontId="91" fillId="8" borderId="22" xfId="0" applyFont="1" applyFill="1" applyBorder="1" applyAlignment="1">
      <alignment vertical="center" shrinkToFit="1"/>
    </xf>
    <xf numFmtId="0" fontId="72" fillId="8" borderId="22" xfId="0" applyFont="1" applyFill="1" applyBorder="1" applyAlignment="1">
      <alignment vertical="center" shrinkToFit="1"/>
    </xf>
    <xf numFmtId="49" fontId="113" fillId="4" borderId="95" xfId="1" applyNumberFormat="1" applyFont="1" applyFill="1" applyBorder="1" applyAlignment="1" applyProtection="1">
      <alignment horizontal="left" vertical="center" wrapText="1" shrinkToFit="1"/>
      <protection locked="0"/>
    </xf>
    <xf numFmtId="49" fontId="113" fillId="4" borderId="96" xfId="1" applyNumberFormat="1" applyFont="1" applyFill="1" applyBorder="1" applyAlignment="1" applyProtection="1">
      <alignment horizontal="left" vertical="center" wrapText="1" shrinkToFit="1"/>
      <protection locked="0"/>
    </xf>
    <xf numFmtId="49" fontId="113" fillId="4" borderId="97" xfId="1" applyNumberFormat="1" applyFont="1" applyFill="1" applyBorder="1" applyAlignment="1" applyProtection="1">
      <alignment horizontal="left" vertical="center" wrapText="1" shrinkToFit="1"/>
      <protection locked="0"/>
    </xf>
    <xf numFmtId="0" fontId="114" fillId="8" borderId="95" xfId="0" applyFont="1" applyFill="1" applyBorder="1" applyAlignment="1">
      <alignment horizontal="left" vertical="center" shrinkToFit="1"/>
    </xf>
    <xf numFmtId="0" fontId="76" fillId="8" borderId="96" xfId="0" applyFont="1" applyFill="1" applyBorder="1" applyAlignment="1">
      <alignment horizontal="left" vertical="center" shrinkToFit="1"/>
    </xf>
    <xf numFmtId="49" fontId="113" fillId="4" borderId="95" xfId="0" applyNumberFormat="1" applyFont="1" applyFill="1" applyBorder="1" applyAlignment="1" applyProtection="1">
      <alignment horizontal="left" vertical="center" wrapText="1" shrinkToFit="1"/>
      <protection locked="0"/>
    </xf>
    <xf numFmtId="49" fontId="113" fillId="4" borderId="96" xfId="0" applyNumberFormat="1" applyFont="1" applyFill="1" applyBorder="1" applyAlignment="1" applyProtection="1">
      <alignment horizontal="left" vertical="center" wrapText="1" shrinkToFit="1"/>
      <protection locked="0"/>
    </xf>
    <xf numFmtId="49" fontId="113" fillId="4" borderId="98" xfId="0" applyNumberFormat="1" applyFont="1" applyFill="1" applyBorder="1" applyAlignment="1" applyProtection="1">
      <alignment horizontal="left" vertical="center" wrapText="1" shrinkToFit="1"/>
      <protection locked="0"/>
    </xf>
    <xf numFmtId="0" fontId="79" fillId="4" borderId="68" xfId="0" applyFont="1" applyFill="1" applyBorder="1" applyAlignment="1">
      <alignment horizontal="left" vertical="center" wrapText="1"/>
    </xf>
    <xf numFmtId="0" fontId="79" fillId="4" borderId="69" xfId="0" applyFont="1" applyFill="1" applyBorder="1" applyAlignment="1">
      <alignment horizontal="left" vertical="center" wrapText="1"/>
    </xf>
    <xf numFmtId="0" fontId="79" fillId="4" borderId="99" xfId="0" applyFont="1" applyFill="1" applyBorder="1" applyAlignment="1">
      <alignment horizontal="left" vertical="center" wrapText="1"/>
    </xf>
    <xf numFmtId="0" fontId="6" fillId="4" borderId="69" xfId="0" applyFont="1" applyFill="1" applyBorder="1" applyAlignment="1">
      <alignment horizontal="left" vertical="center" wrapText="1"/>
    </xf>
    <xf numFmtId="0" fontId="6" fillId="4" borderId="70" xfId="0" applyFont="1" applyFill="1" applyBorder="1" applyAlignment="1">
      <alignment horizontal="left" vertical="center" wrapText="1"/>
    </xf>
    <xf numFmtId="0" fontId="124" fillId="4" borderId="35" xfId="0" applyFont="1" applyFill="1" applyBorder="1" applyAlignment="1">
      <alignment horizontal="left" vertical="center" shrinkToFit="1"/>
    </xf>
    <xf numFmtId="0" fontId="99" fillId="4" borderId="41" xfId="0" applyFont="1" applyFill="1" applyBorder="1" applyAlignment="1">
      <alignment horizontal="left" vertical="center" shrinkToFit="1"/>
    </xf>
    <xf numFmtId="0" fontId="99" fillId="4" borderId="72" xfId="0" applyFont="1" applyFill="1" applyBorder="1" applyAlignment="1">
      <alignment horizontal="left" vertical="center" shrinkToFit="1"/>
    </xf>
    <xf numFmtId="0" fontId="91" fillId="8" borderId="35" xfId="0" applyFont="1" applyFill="1" applyBorder="1" applyAlignment="1">
      <alignment vertical="center" shrinkToFit="1"/>
    </xf>
    <xf numFmtId="0" fontId="72" fillId="8" borderId="41" xfId="0" applyFont="1" applyFill="1" applyBorder="1" applyAlignment="1">
      <alignment vertical="center" shrinkToFit="1"/>
    </xf>
    <xf numFmtId="0" fontId="38" fillId="4" borderId="41" xfId="0" applyFont="1" applyFill="1" applyBorder="1" applyAlignment="1">
      <alignment vertical="center" shrinkToFit="1"/>
    </xf>
    <xf numFmtId="0" fontId="38" fillId="4" borderId="72" xfId="0" applyFont="1" applyFill="1" applyBorder="1" applyAlignment="1">
      <alignment vertical="center" shrinkToFit="1"/>
    </xf>
    <xf numFmtId="0" fontId="76" fillId="8" borderId="95" xfId="0" applyFont="1" applyFill="1" applyBorder="1" applyAlignment="1">
      <alignment horizontal="left" vertical="center" shrinkToFit="1"/>
    </xf>
    <xf numFmtId="0" fontId="91" fillId="8" borderId="99" xfId="0" applyFont="1" applyFill="1" applyBorder="1" applyAlignment="1">
      <alignment horizontal="left" vertical="center" shrinkToFit="1"/>
    </xf>
    <xf numFmtId="0" fontId="72" fillId="8" borderId="67" xfId="0" applyFont="1" applyFill="1" applyBorder="1" applyAlignment="1">
      <alignment horizontal="left" vertical="center" shrinkToFit="1"/>
    </xf>
    <xf numFmtId="0" fontId="79" fillId="4" borderId="67" xfId="0" applyFont="1" applyFill="1" applyBorder="1" applyAlignment="1">
      <alignment horizontal="left" vertical="center" wrapText="1"/>
    </xf>
    <xf numFmtId="0" fontId="79" fillId="4" borderId="67" xfId="0" applyFont="1" applyFill="1" applyBorder="1" applyAlignment="1">
      <alignment vertical="center" wrapText="1"/>
    </xf>
    <xf numFmtId="0" fontId="79" fillId="4" borderId="36" xfId="0" applyFont="1" applyFill="1" applyBorder="1" applyAlignment="1">
      <alignment horizontal="left" vertical="center" shrinkToFit="1"/>
    </xf>
    <xf numFmtId="0" fontId="79" fillId="4" borderId="34" xfId="0" applyFont="1" applyFill="1" applyBorder="1" applyAlignment="1">
      <alignment horizontal="left" vertical="center" shrinkToFit="1"/>
    </xf>
    <xf numFmtId="0" fontId="79" fillId="4" borderId="35" xfId="0" applyFont="1" applyFill="1" applyBorder="1" applyAlignment="1">
      <alignment horizontal="left" vertical="center" shrinkToFit="1"/>
    </xf>
    <xf numFmtId="0" fontId="82" fillId="4" borderId="36" xfId="0" applyFont="1" applyFill="1" applyBorder="1" applyAlignment="1">
      <alignment horizontal="left" vertical="center" shrinkToFit="1"/>
    </xf>
    <xf numFmtId="0" fontId="79" fillId="4" borderId="93" xfId="0" applyFont="1" applyFill="1" applyBorder="1" applyAlignment="1">
      <alignment horizontal="left" vertical="center" shrinkToFit="1"/>
    </xf>
    <xf numFmtId="0" fontId="72" fillId="8" borderId="40" xfId="0" applyFont="1" applyFill="1" applyBorder="1" applyAlignment="1">
      <alignment horizontal="left" vertical="center" shrinkToFit="1"/>
    </xf>
    <xf numFmtId="0" fontId="72" fillId="8" borderId="102" xfId="0" applyFont="1" applyFill="1" applyBorder="1" applyAlignment="1">
      <alignment horizontal="left" vertical="center" shrinkToFit="1"/>
    </xf>
    <xf numFmtId="0" fontId="72" fillId="8" borderId="42" xfId="0" applyFont="1" applyFill="1" applyBorder="1" applyAlignment="1">
      <alignment horizontal="left" vertical="center" shrinkToFit="1"/>
    </xf>
    <xf numFmtId="0" fontId="72" fillId="8" borderId="92" xfId="0" applyFont="1" applyFill="1" applyBorder="1" applyAlignment="1">
      <alignment horizontal="left" vertical="center" shrinkToFit="1"/>
    </xf>
    <xf numFmtId="0" fontId="65" fillId="4" borderId="36" xfId="0" applyFont="1" applyFill="1" applyBorder="1" applyAlignment="1">
      <alignment horizontal="left" vertical="center" shrinkToFit="1"/>
    </xf>
    <xf numFmtId="0" fontId="65" fillId="4" borderId="34" xfId="0" applyFont="1" applyFill="1" applyBorder="1" applyAlignment="1">
      <alignment horizontal="left" vertical="center" shrinkToFit="1"/>
    </xf>
    <xf numFmtId="0" fontId="65" fillId="4" borderId="35" xfId="0" applyFont="1" applyFill="1" applyBorder="1" applyAlignment="1">
      <alignment horizontal="left" vertical="center" shrinkToFit="1"/>
    </xf>
    <xf numFmtId="0" fontId="82" fillId="4" borderId="34" xfId="0" applyFont="1" applyFill="1" applyBorder="1" applyAlignment="1">
      <alignment horizontal="left" vertical="center" shrinkToFit="1"/>
    </xf>
    <xf numFmtId="0" fontId="82" fillId="4" borderId="93" xfId="0" applyFont="1" applyFill="1" applyBorder="1" applyAlignment="1">
      <alignment horizontal="left" vertical="center" shrinkToFit="1"/>
    </xf>
    <xf numFmtId="0" fontId="79" fillId="4" borderId="41" xfId="0" applyFont="1" applyFill="1" applyBorder="1" applyAlignment="1">
      <alignment vertical="center" shrinkToFit="1"/>
    </xf>
    <xf numFmtId="0" fontId="131" fillId="4" borderId="36" xfId="0" applyFont="1" applyFill="1" applyBorder="1" applyAlignment="1">
      <alignment horizontal="left" vertical="center" shrinkToFit="1"/>
    </xf>
    <xf numFmtId="0" fontId="81" fillId="4" borderId="34" xfId="0" applyFont="1" applyFill="1" applyBorder="1" applyAlignment="1">
      <alignment horizontal="left" vertical="center" shrinkToFit="1"/>
    </xf>
    <xf numFmtId="0" fontId="81" fillId="4" borderId="93" xfId="0" applyFont="1" applyFill="1" applyBorder="1" applyAlignment="1">
      <alignment horizontal="left" vertical="center" shrinkToFit="1"/>
    </xf>
    <xf numFmtId="0" fontId="22" fillId="4" borderId="34" xfId="0" applyFont="1" applyFill="1" applyBorder="1" applyAlignment="1">
      <alignment horizontal="left" vertical="center" shrinkToFit="1"/>
    </xf>
    <xf numFmtId="0" fontId="22" fillId="4" borderId="93" xfId="0" applyFont="1" applyFill="1" applyBorder="1" applyAlignment="1">
      <alignment horizontal="left" vertical="center" shrinkToFit="1"/>
    </xf>
    <xf numFmtId="0" fontId="82" fillId="4" borderId="41" xfId="0" applyFont="1" applyFill="1" applyBorder="1" applyAlignment="1">
      <alignment vertical="center" shrinkToFit="1"/>
    </xf>
    <xf numFmtId="0" fontId="113" fillId="0" borderId="36" xfId="0" applyFont="1" applyBorder="1" applyAlignment="1">
      <alignment horizontal="center" vertical="center" wrapText="1" shrinkToFit="1"/>
    </xf>
    <xf numFmtId="0" fontId="113" fillId="0" borderId="34" xfId="0" applyFont="1" applyBorder="1" applyAlignment="1">
      <alignment horizontal="center" vertical="center" wrapText="1" shrinkToFit="1"/>
    </xf>
    <xf numFmtId="0" fontId="113" fillId="0" borderId="93" xfId="0" applyFont="1" applyBorder="1" applyAlignment="1">
      <alignment horizontal="center" vertical="center" wrapText="1" shrinkToFit="1"/>
    </xf>
    <xf numFmtId="0" fontId="124" fillId="4" borderId="102" xfId="0" applyFont="1" applyFill="1" applyBorder="1" applyAlignment="1">
      <alignment horizontal="left" vertical="center" wrapText="1"/>
    </xf>
    <xf numFmtId="0" fontId="99" fillId="4" borderId="103" xfId="0" applyFont="1" applyFill="1" applyBorder="1" applyAlignment="1">
      <alignment horizontal="left" vertical="center" wrapText="1"/>
    </xf>
    <xf numFmtId="0" fontId="99" fillId="4" borderId="104" xfId="0" applyFont="1" applyFill="1" applyBorder="1" applyAlignment="1">
      <alignment horizontal="left" vertical="center" wrapText="1"/>
    </xf>
    <xf numFmtId="0" fontId="137" fillId="0" borderId="20" xfId="1" applyFont="1" applyBorder="1" applyAlignment="1" applyProtection="1">
      <alignment horizontal="center" vertical="center" textRotation="180" wrapText="1"/>
      <protection locked="0"/>
    </xf>
    <xf numFmtId="0" fontId="138" fillId="6" borderId="17" xfId="0" applyFont="1" applyFill="1" applyBorder="1" applyAlignment="1">
      <alignment horizontal="center" vertical="center" textRotation="255" shrinkToFit="1"/>
    </xf>
    <xf numFmtId="0" fontId="67" fillId="6" borderId="21" xfId="0" applyFont="1" applyFill="1" applyBorder="1" applyAlignment="1">
      <alignment horizontal="center" vertical="center" textRotation="255" shrinkToFit="1"/>
    </xf>
    <xf numFmtId="0" fontId="72" fillId="8" borderId="107" xfId="0" applyFont="1" applyFill="1" applyBorder="1" applyAlignment="1">
      <alignment horizontal="right" vertical="center"/>
    </xf>
    <xf numFmtId="0" fontId="72" fillId="8" borderId="90" xfId="0" applyFont="1" applyFill="1" applyBorder="1" applyAlignment="1">
      <alignment horizontal="right" vertical="center"/>
    </xf>
    <xf numFmtId="0" fontId="91" fillId="8" borderId="108" xfId="0" applyFont="1" applyFill="1" applyBorder="1" applyAlignment="1">
      <alignment horizontal="left" vertical="center" wrapText="1"/>
    </xf>
    <xf numFmtId="0" fontId="72" fillId="8" borderId="108" xfId="0" applyFont="1" applyFill="1" applyBorder="1" applyAlignment="1">
      <alignment horizontal="left" vertical="center" wrapText="1"/>
    </xf>
    <xf numFmtId="0" fontId="72" fillId="8" borderId="41" xfId="0" applyFont="1" applyFill="1" applyBorder="1" applyAlignment="1">
      <alignment horizontal="left" vertical="center" wrapText="1"/>
    </xf>
    <xf numFmtId="49" fontId="113" fillId="4" borderId="108" xfId="0" applyNumberFormat="1" applyFont="1" applyFill="1" applyBorder="1" applyAlignment="1" applyProtection="1">
      <alignment horizontal="left" vertical="center" wrapText="1"/>
      <protection locked="0"/>
    </xf>
    <xf numFmtId="49" fontId="113" fillId="4" borderId="133" xfId="0" applyNumberFormat="1" applyFont="1" applyFill="1" applyBorder="1" applyAlignment="1" applyProtection="1">
      <alignment horizontal="left" vertical="center" wrapText="1"/>
      <protection locked="0"/>
    </xf>
    <xf numFmtId="49" fontId="113" fillId="4" borderId="41" xfId="0" applyNumberFormat="1" applyFont="1" applyFill="1" applyBorder="1" applyAlignment="1" applyProtection="1">
      <alignment horizontal="left" vertical="center" wrapText="1"/>
      <protection locked="0"/>
    </xf>
    <xf numFmtId="49" fontId="113" fillId="4" borderId="110" xfId="0" applyNumberFormat="1" applyFont="1" applyFill="1" applyBorder="1" applyAlignment="1" applyProtection="1">
      <alignment horizontal="left" vertical="center" wrapText="1"/>
      <protection locked="0"/>
    </xf>
    <xf numFmtId="0" fontId="91" fillId="8" borderId="107" xfId="0" applyFont="1" applyFill="1" applyBorder="1" applyAlignment="1">
      <alignment horizontal="left" vertical="center" wrapText="1"/>
    </xf>
    <xf numFmtId="0" fontId="72" fillId="8" borderId="90" xfId="0" applyFont="1" applyFill="1" applyBorder="1" applyAlignment="1">
      <alignment horizontal="left" vertical="center" wrapText="1"/>
    </xf>
    <xf numFmtId="0" fontId="79" fillId="4" borderId="30" xfId="0" applyFont="1" applyFill="1" applyBorder="1" applyAlignment="1">
      <alignment horizontal="left" vertical="center" wrapText="1"/>
    </xf>
    <xf numFmtId="0" fontId="79" fillId="4" borderId="28" xfId="0" applyFont="1" applyFill="1" applyBorder="1" applyAlignment="1">
      <alignment horizontal="left" vertical="center" wrapText="1"/>
    </xf>
    <xf numFmtId="0" fontId="79" fillId="4" borderId="31" xfId="0" applyFont="1" applyFill="1" applyBorder="1" applyAlignment="1">
      <alignment horizontal="left" vertical="center" wrapText="1"/>
    </xf>
    <xf numFmtId="0" fontId="79" fillId="4" borderId="41" xfId="0" applyFont="1" applyFill="1" applyBorder="1" applyAlignment="1">
      <alignment vertical="center" wrapText="1"/>
    </xf>
    <xf numFmtId="0" fontId="79" fillId="4" borderId="110" xfId="0" applyFont="1" applyFill="1" applyBorder="1" applyAlignment="1">
      <alignment vertical="center" wrapText="1"/>
    </xf>
    <xf numFmtId="0" fontId="129" fillId="0" borderId="20" xfId="1" applyFont="1" applyBorder="1" applyAlignment="1" applyProtection="1">
      <alignment horizontal="center" vertical="center" textRotation="255" wrapText="1"/>
      <protection locked="0"/>
    </xf>
    <xf numFmtId="0" fontId="38" fillId="4" borderId="41" xfId="0" applyFont="1" applyFill="1" applyBorder="1">
      <alignment vertical="center"/>
    </xf>
    <xf numFmtId="0" fontId="38" fillId="4" borderId="110" xfId="0" applyFont="1" applyFill="1" applyBorder="1">
      <alignment vertical="center"/>
    </xf>
    <xf numFmtId="0" fontId="91" fillId="8" borderId="41" xfId="0" applyFont="1" applyFill="1" applyBorder="1" applyAlignment="1">
      <alignment horizontal="left" vertical="center"/>
    </xf>
    <xf numFmtId="0" fontId="72" fillId="8" borderId="41" xfId="0" applyFont="1" applyFill="1" applyBorder="1" applyAlignment="1">
      <alignment horizontal="left" vertical="center"/>
    </xf>
    <xf numFmtId="49" fontId="113" fillId="4" borderId="41" xfId="0" applyNumberFormat="1" applyFont="1" applyFill="1" applyBorder="1" applyAlignment="1" applyProtection="1">
      <alignment horizontal="left" vertical="center" wrapText="1" shrinkToFit="1"/>
      <protection locked="0"/>
    </xf>
    <xf numFmtId="49" fontId="113" fillId="4" borderId="110" xfId="0" applyNumberFormat="1" applyFont="1" applyFill="1" applyBorder="1" applyAlignment="1" applyProtection="1">
      <alignment horizontal="left" vertical="center" wrapText="1" shrinkToFit="1"/>
      <protection locked="0"/>
    </xf>
    <xf numFmtId="0" fontId="163" fillId="4" borderId="41" xfId="0" applyFont="1" applyFill="1" applyBorder="1" applyAlignment="1">
      <alignment horizontal="left" vertical="center" wrapText="1"/>
    </xf>
    <xf numFmtId="0" fontId="163" fillId="4" borderId="110" xfId="0" applyFont="1" applyFill="1" applyBorder="1" applyAlignment="1">
      <alignment horizontal="left" vertical="center" wrapText="1"/>
    </xf>
    <xf numFmtId="0" fontId="163" fillId="4" borderId="112" xfId="0" applyFont="1" applyFill="1" applyBorder="1" applyAlignment="1">
      <alignment horizontal="left" vertical="center" wrapText="1"/>
    </xf>
    <xf numFmtId="0" fontId="163" fillId="4" borderId="113" xfId="0" applyFont="1" applyFill="1" applyBorder="1" applyAlignment="1">
      <alignment horizontal="left" vertical="center" wrapText="1"/>
    </xf>
    <xf numFmtId="0" fontId="91" fillId="8" borderId="112" xfId="0" applyFont="1" applyFill="1" applyBorder="1" applyAlignment="1">
      <alignment horizontal="left" vertical="center"/>
    </xf>
    <xf numFmtId="0" fontId="72" fillId="8" borderId="112" xfId="0" applyFont="1" applyFill="1" applyBorder="1" applyAlignment="1">
      <alignment horizontal="left" vertical="center"/>
    </xf>
    <xf numFmtId="49" fontId="113" fillId="4" borderId="13" xfId="0" applyNumberFormat="1" applyFont="1" applyFill="1" applyBorder="1" applyAlignment="1" applyProtection="1">
      <alignment horizontal="left" vertical="center" wrapText="1" shrinkToFit="1"/>
      <protection locked="0"/>
    </xf>
    <xf numFmtId="49" fontId="113" fillId="4" borderId="14" xfId="0" applyNumberFormat="1" applyFont="1" applyFill="1" applyBorder="1" applyAlignment="1" applyProtection="1">
      <alignment horizontal="left" vertical="center" wrapText="1" shrinkToFit="1"/>
      <protection locked="0"/>
    </xf>
    <xf numFmtId="49" fontId="113" fillId="4" borderId="46" xfId="0" applyNumberFormat="1" applyFont="1" applyFill="1" applyBorder="1" applyAlignment="1" applyProtection="1">
      <alignment horizontal="left" vertical="center" wrapText="1" shrinkToFit="1"/>
      <protection locked="0"/>
    </xf>
    <xf numFmtId="0" fontId="170" fillId="0" borderId="20" xfId="1" applyFont="1" applyBorder="1" applyAlignment="1" applyProtection="1">
      <alignment horizontal="center" vertical="center" textRotation="255" wrapText="1"/>
      <protection locked="0"/>
    </xf>
    <xf numFmtId="0" fontId="91" fillId="8" borderId="90" xfId="0" applyFont="1" applyFill="1" applyBorder="1" applyAlignment="1">
      <alignment horizontal="left" vertical="center" wrapText="1"/>
    </xf>
    <xf numFmtId="0" fontId="72" fillId="8" borderId="111" xfId="0" applyFont="1" applyFill="1" applyBorder="1" applyAlignment="1">
      <alignment horizontal="left" vertical="center" wrapText="1"/>
    </xf>
    <xf numFmtId="0" fontId="72" fillId="8" borderId="112" xfId="0" applyFont="1" applyFill="1" applyBorder="1" applyAlignment="1">
      <alignment horizontal="left" vertical="center" wrapText="1"/>
    </xf>
    <xf numFmtId="0" fontId="91" fillId="8" borderId="41" xfId="0" applyFont="1" applyFill="1" applyBorder="1" applyAlignment="1">
      <alignment horizontal="left" vertical="center" wrapText="1"/>
    </xf>
    <xf numFmtId="0" fontId="159" fillId="4" borderId="41" xfId="0" applyFont="1" applyFill="1" applyBorder="1" applyAlignment="1">
      <alignment vertical="center" wrapText="1"/>
    </xf>
    <xf numFmtId="0" fontId="144" fillId="4" borderId="40" xfId="0" applyFont="1" applyFill="1" applyBorder="1" applyAlignment="1">
      <alignment horizontal="left" vertical="center" wrapText="1"/>
    </xf>
    <xf numFmtId="0" fontId="141" fillId="4" borderId="40" xfId="0" applyFont="1" applyFill="1" applyBorder="1" applyAlignment="1">
      <alignment horizontal="left" vertical="center" wrapText="1"/>
    </xf>
    <xf numFmtId="0" fontId="141" fillId="4" borderId="117" xfId="0" applyFont="1" applyFill="1" applyBorder="1" applyAlignment="1">
      <alignment horizontal="left" vertical="center" wrapText="1"/>
    </xf>
    <xf numFmtId="0" fontId="144" fillId="9" borderId="22" xfId="0" applyFont="1" applyFill="1" applyBorder="1" applyAlignment="1">
      <alignment vertical="center" wrapText="1"/>
    </xf>
    <xf numFmtId="0" fontId="141" fillId="9" borderId="22" xfId="0" applyFont="1" applyFill="1" applyBorder="1" applyAlignment="1">
      <alignment vertical="center" wrapText="1"/>
    </xf>
    <xf numFmtId="0" fontId="141" fillId="9" borderId="23" xfId="0" applyFont="1" applyFill="1" applyBorder="1" applyAlignment="1">
      <alignment vertical="center" wrapText="1"/>
    </xf>
    <xf numFmtId="0" fontId="42" fillId="0" borderId="9" xfId="0" applyFont="1" applyBorder="1" applyAlignment="1">
      <alignment vertical="center" shrinkToFit="1"/>
    </xf>
    <xf numFmtId="0" fontId="42" fillId="0" borderId="18" xfId="0" applyFont="1" applyBorder="1" applyAlignment="1">
      <alignment vertical="center" shrinkToFit="1"/>
    </xf>
    <xf numFmtId="0" fontId="102" fillId="0" borderId="0" xfId="0" applyFont="1" applyAlignment="1">
      <alignment horizontal="left" vertical="center" wrapText="1" shrinkToFit="1"/>
    </xf>
    <xf numFmtId="0" fontId="72" fillId="8" borderId="92" xfId="0" applyFont="1" applyFill="1" applyBorder="1" applyAlignment="1">
      <alignment horizontal="right" vertical="center"/>
    </xf>
    <xf numFmtId="0" fontId="72" fillId="8" borderId="35" xfId="0" applyFont="1" applyFill="1" applyBorder="1" applyAlignment="1">
      <alignment horizontal="right" vertical="center"/>
    </xf>
    <xf numFmtId="0" fontId="91" fillId="8" borderId="75" xfId="0" applyFont="1" applyFill="1" applyBorder="1" applyAlignment="1">
      <alignment horizontal="left" vertical="center" wrapText="1"/>
    </xf>
    <xf numFmtId="0" fontId="72" fillId="8" borderId="75" xfId="0" applyFont="1" applyFill="1" applyBorder="1" applyAlignment="1">
      <alignment horizontal="left" vertical="center" wrapText="1"/>
    </xf>
    <xf numFmtId="0" fontId="90" fillId="4" borderId="75" xfId="0" applyFont="1" applyFill="1" applyBorder="1" applyAlignment="1">
      <alignment vertical="center" wrapText="1"/>
    </xf>
    <xf numFmtId="0" fontId="38" fillId="4" borderId="75" xfId="0" applyFont="1" applyFill="1" applyBorder="1" applyAlignment="1">
      <alignment vertical="center" wrapText="1"/>
    </xf>
    <xf numFmtId="0" fontId="86" fillId="4" borderId="75" xfId="0" applyFont="1" applyFill="1" applyBorder="1" applyAlignment="1">
      <alignment horizontal="left" vertical="center" wrapText="1"/>
    </xf>
    <xf numFmtId="0" fontId="72" fillId="4" borderId="75" xfId="0" applyFont="1" applyFill="1" applyBorder="1" applyAlignment="1">
      <alignment horizontal="left" vertical="center" wrapText="1"/>
    </xf>
    <xf numFmtId="0" fontId="72" fillId="4" borderId="115" xfId="0" applyFont="1" applyFill="1" applyBorder="1" applyAlignment="1">
      <alignment horizontal="left" vertical="center" wrapText="1"/>
    </xf>
    <xf numFmtId="0" fontId="72" fillId="4" borderId="41" xfId="0" applyFont="1" applyFill="1" applyBorder="1" applyAlignment="1">
      <alignment horizontal="left" vertical="center" wrapText="1"/>
    </xf>
    <xf numFmtId="0" fontId="72" fillId="4" borderId="72" xfId="0" applyFont="1" applyFill="1" applyBorder="1" applyAlignment="1">
      <alignment horizontal="left" vertical="center" wrapText="1"/>
    </xf>
    <xf numFmtId="0" fontId="143" fillId="4" borderId="41" xfId="0" applyFont="1" applyFill="1" applyBorder="1" applyAlignment="1">
      <alignment vertical="center" wrapText="1"/>
    </xf>
    <xf numFmtId="0" fontId="38" fillId="4" borderId="41" xfId="0" applyFont="1" applyFill="1" applyBorder="1" applyAlignment="1">
      <alignment vertical="center" wrapText="1"/>
    </xf>
    <xf numFmtId="49" fontId="113" fillId="4" borderId="72" xfId="0" applyNumberFormat="1" applyFont="1" applyFill="1" applyBorder="1" applyAlignment="1" applyProtection="1">
      <alignment horizontal="left" vertical="center" wrapText="1" shrinkToFit="1"/>
      <protection locked="0"/>
    </xf>
    <xf numFmtId="0" fontId="96" fillId="4" borderId="0" xfId="0" applyFont="1" applyFill="1" applyAlignment="1">
      <alignment horizontal="left" vertical="top" wrapText="1"/>
    </xf>
    <xf numFmtId="0" fontId="96" fillId="4" borderId="20" xfId="0" applyFont="1" applyFill="1" applyBorder="1" applyAlignment="1">
      <alignment horizontal="left" vertical="top" wrapText="1"/>
    </xf>
    <xf numFmtId="0" fontId="94" fillId="4" borderId="0" xfId="0" applyFont="1" applyFill="1" applyAlignment="1">
      <alignment horizontal="left" vertical="top" wrapText="1"/>
    </xf>
    <xf numFmtId="0" fontId="42" fillId="0" borderId="0" xfId="0" applyFont="1" applyAlignment="1" applyProtection="1">
      <alignment horizontal="left" vertical="center" wrapText="1" shrinkToFit="1"/>
      <protection locked="0"/>
    </xf>
    <xf numFmtId="49" fontId="113" fillId="0" borderId="0" xfId="0" applyNumberFormat="1" applyFont="1" applyAlignment="1" applyProtection="1">
      <alignment horizontal="left" vertical="center" wrapText="1"/>
      <protection locked="0"/>
    </xf>
    <xf numFmtId="49" fontId="113" fillId="0" borderId="20" xfId="0" applyNumberFormat="1" applyFont="1" applyBorder="1" applyAlignment="1" applyProtection="1">
      <alignment horizontal="left" vertical="center" wrapText="1"/>
      <protection locked="0"/>
    </xf>
    <xf numFmtId="0" fontId="113" fillId="0" borderId="0" xfId="0" applyFont="1" applyAlignment="1">
      <alignment horizontal="left" vertical="top" wrapText="1"/>
    </xf>
    <xf numFmtId="0" fontId="113" fillId="0" borderId="20" xfId="0" applyFont="1" applyBorder="1" applyAlignment="1">
      <alignment horizontal="left" vertical="top" wrapText="1"/>
    </xf>
    <xf numFmtId="0" fontId="113" fillId="0" borderId="22" xfId="0" applyFont="1" applyBorder="1" applyAlignment="1">
      <alignment horizontal="left" vertical="top" wrapText="1"/>
    </xf>
    <xf numFmtId="0" fontId="113" fillId="0" borderId="23" xfId="0" applyFont="1" applyBorder="1" applyAlignment="1">
      <alignment horizontal="left" vertical="top" wrapText="1"/>
    </xf>
    <xf numFmtId="0" fontId="139" fillId="4" borderId="17" xfId="0" applyFont="1" applyFill="1" applyBorder="1" applyAlignment="1">
      <alignment horizontal="left" vertical="center"/>
    </xf>
    <xf numFmtId="0" fontId="139" fillId="4" borderId="9" xfId="0" applyFont="1" applyFill="1" applyBorder="1" applyAlignment="1">
      <alignment horizontal="left" vertical="center"/>
    </xf>
    <xf numFmtId="0" fontId="139" fillId="4" borderId="18" xfId="0" applyFont="1" applyFill="1" applyBorder="1" applyAlignment="1">
      <alignment horizontal="left" vertical="center"/>
    </xf>
    <xf numFmtId="0" fontId="97" fillId="4" borderId="0" xfId="1" applyFont="1" applyFill="1" applyBorder="1" applyAlignment="1" applyProtection="1">
      <alignment horizontal="left" vertical="top" wrapText="1"/>
    </xf>
    <xf numFmtId="0" fontId="96" fillId="4" borderId="0" xfId="0" applyFont="1" applyFill="1" applyAlignment="1">
      <alignment horizontal="center" vertical="top" wrapText="1"/>
    </xf>
    <xf numFmtId="0" fontId="96" fillId="4" borderId="20" xfId="0" applyFont="1" applyFill="1" applyBorder="1" applyAlignment="1">
      <alignment horizontal="center" vertical="top" wrapText="1"/>
    </xf>
    <xf numFmtId="0" fontId="151" fillId="6" borderId="17" xfId="0" applyFont="1" applyFill="1" applyBorder="1" applyAlignment="1">
      <alignment horizontal="center" vertical="center" textRotation="255" shrinkToFit="1"/>
    </xf>
    <xf numFmtId="0" fontId="160" fillId="4" borderId="17" xfId="0" applyFont="1" applyFill="1" applyBorder="1" applyAlignment="1">
      <alignment horizontal="left" vertical="center" wrapText="1"/>
    </xf>
    <xf numFmtId="0" fontId="86" fillId="4" borderId="9" xfId="0" applyFont="1" applyFill="1" applyBorder="1" applyAlignment="1">
      <alignment horizontal="left" vertical="center" wrapText="1"/>
    </xf>
    <xf numFmtId="0" fontId="86" fillId="4" borderId="118" xfId="0" applyFont="1" applyFill="1" applyBorder="1" applyAlignment="1">
      <alignment horizontal="left" vertical="center" wrapText="1"/>
    </xf>
    <xf numFmtId="0" fontId="86" fillId="4" borderId="123" xfId="0" applyFont="1" applyFill="1" applyBorder="1" applyAlignment="1">
      <alignment horizontal="left" vertical="center" wrapText="1"/>
    </xf>
    <xf numFmtId="0" fontId="86" fillId="4" borderId="42" xfId="0" applyFont="1" applyFill="1" applyBorder="1" applyAlignment="1">
      <alignment horizontal="left" vertical="center" wrapText="1"/>
    </xf>
    <xf numFmtId="0" fontId="86" fillId="4" borderId="92" xfId="0" applyFont="1" applyFill="1" applyBorder="1" applyAlignment="1">
      <alignment horizontal="left" vertical="center" wrapText="1"/>
    </xf>
    <xf numFmtId="0" fontId="90" fillId="4" borderId="119" xfId="0" applyFont="1" applyFill="1" applyBorder="1" applyAlignment="1" applyProtection="1">
      <alignment horizontal="left" vertical="center" shrinkToFit="1"/>
      <protection locked="0"/>
    </xf>
    <xf numFmtId="0" fontId="90" fillId="4" borderId="9" xfId="0" applyFont="1" applyFill="1" applyBorder="1" applyAlignment="1" applyProtection="1">
      <alignment horizontal="left" vertical="center" shrinkToFit="1"/>
      <protection locked="0"/>
    </xf>
    <xf numFmtId="0" fontId="90" fillId="4" borderId="18" xfId="0" applyFont="1" applyFill="1" applyBorder="1" applyAlignment="1" applyProtection="1">
      <alignment horizontal="left" vertical="center" shrinkToFit="1"/>
      <protection locked="0"/>
    </xf>
    <xf numFmtId="0" fontId="90" fillId="4" borderId="91" xfId="0" applyFont="1" applyFill="1" applyBorder="1" applyAlignment="1" applyProtection="1">
      <alignment horizontal="left" vertical="center" shrinkToFit="1"/>
      <protection locked="0"/>
    </xf>
    <xf numFmtId="0" fontId="90" fillId="4" borderId="42" xfId="0" applyFont="1" applyFill="1" applyBorder="1" applyAlignment="1" applyProtection="1">
      <alignment horizontal="left" vertical="center" shrinkToFit="1"/>
      <protection locked="0"/>
    </xf>
    <xf numFmtId="0" fontId="90" fillId="4" borderId="94" xfId="0" applyFont="1" applyFill="1" applyBorder="1" applyAlignment="1" applyProtection="1">
      <alignment horizontal="left" vertical="center" shrinkToFit="1"/>
      <protection locked="0"/>
    </xf>
    <xf numFmtId="0" fontId="118" fillId="4" borderId="124" xfId="0" applyFont="1" applyFill="1" applyBorder="1" applyAlignment="1">
      <alignment horizontal="left" vertical="center"/>
    </xf>
    <xf numFmtId="0" fontId="118" fillId="4" borderId="96" xfId="0" applyFont="1" applyFill="1" applyBorder="1" applyAlignment="1">
      <alignment horizontal="left" vertical="center"/>
    </xf>
    <xf numFmtId="0" fontId="118" fillId="4" borderId="97" xfId="0" applyFont="1" applyFill="1" applyBorder="1" applyAlignment="1">
      <alignment horizontal="left" vertical="center"/>
    </xf>
    <xf numFmtId="0" fontId="152" fillId="4" borderId="95" xfId="0" applyFont="1" applyFill="1" applyBorder="1" applyAlignment="1" applyProtection="1">
      <alignment horizontal="left" vertical="center" shrinkToFit="1"/>
      <protection locked="0"/>
    </xf>
    <xf numFmtId="0" fontId="152" fillId="4" borderId="96" xfId="0" applyFont="1" applyFill="1" applyBorder="1" applyAlignment="1" applyProtection="1">
      <alignment horizontal="left" vertical="center" shrinkToFit="1"/>
      <protection locked="0"/>
    </xf>
    <xf numFmtId="0" fontId="152" fillId="4" borderId="98" xfId="0" applyFont="1" applyFill="1" applyBorder="1" applyAlignment="1" applyProtection="1">
      <alignment horizontal="left" vertical="center" shrinkToFit="1"/>
      <protection locked="0"/>
    </xf>
    <xf numFmtId="0" fontId="155" fillId="4" borderId="91" xfId="0" applyFont="1" applyFill="1" applyBorder="1" applyAlignment="1">
      <alignment horizontal="left" vertical="center" shrinkToFit="1"/>
    </xf>
    <xf numFmtId="0" fontId="37" fillId="4" borderId="42" xfId="0" applyFont="1" applyFill="1" applyBorder="1" applyAlignment="1">
      <alignment horizontal="left" vertical="center" shrinkToFit="1"/>
    </xf>
    <xf numFmtId="0" fontId="37" fillId="4" borderId="94" xfId="0" applyFont="1" applyFill="1" applyBorder="1" applyAlignment="1">
      <alignment horizontal="left" vertical="center" shrinkToFit="1"/>
    </xf>
    <xf numFmtId="0" fontId="155" fillId="4" borderId="85" xfId="0" applyFont="1" applyFill="1" applyBorder="1" applyAlignment="1">
      <alignment horizontal="left" vertical="center" shrinkToFit="1"/>
    </xf>
    <xf numFmtId="0" fontId="37" fillId="4" borderId="22" xfId="0" applyFont="1" applyFill="1" applyBorder="1" applyAlignment="1">
      <alignment horizontal="left" vertical="center" shrinkToFit="1"/>
    </xf>
    <xf numFmtId="0" fontId="37" fillId="4" borderId="86" xfId="0" applyFont="1" applyFill="1" applyBorder="1" applyAlignment="1">
      <alignment horizontal="left" vertical="center" shrinkToFit="1"/>
    </xf>
    <xf numFmtId="0" fontId="46" fillId="4" borderId="85" xfId="0" applyFont="1" applyFill="1" applyBorder="1" applyAlignment="1" applyProtection="1">
      <alignment horizontal="left" vertical="center" shrinkToFit="1"/>
      <protection locked="0"/>
    </xf>
    <xf numFmtId="0" fontId="46" fillId="4" borderId="22" xfId="0" applyFont="1" applyFill="1" applyBorder="1" applyAlignment="1" applyProtection="1">
      <alignment horizontal="left" vertical="center" shrinkToFit="1"/>
      <protection locked="0"/>
    </xf>
    <xf numFmtId="0" fontId="46" fillId="4" borderId="23" xfId="0" applyFont="1" applyFill="1" applyBorder="1" applyAlignment="1" applyProtection="1">
      <alignment horizontal="left" vertical="center" shrinkToFit="1"/>
      <protection locked="0"/>
    </xf>
    <xf numFmtId="0" fontId="161" fillId="4" borderId="9" xfId="0" applyFont="1" applyFill="1" applyBorder="1" applyAlignment="1">
      <alignment horizontal="left" vertical="top" wrapText="1" shrinkToFit="1"/>
    </xf>
    <xf numFmtId="0" fontId="64" fillId="4" borderId="0" xfId="0" applyFont="1" applyFill="1" applyAlignment="1" applyProtection="1">
      <alignment horizontal="left" vertical="top" shrinkToFit="1"/>
      <protection locked="0"/>
    </xf>
    <xf numFmtId="0" fontId="64" fillId="4" borderId="0" xfId="0" applyFont="1" applyFill="1" applyAlignment="1">
      <alignment horizontal="left" vertical="top" shrinkToFit="1"/>
    </xf>
    <xf numFmtId="0" fontId="64" fillId="4" borderId="9" xfId="0" applyFont="1" applyFill="1" applyBorder="1" applyAlignment="1" applyProtection="1">
      <alignment horizontal="left" vertical="top" shrinkToFit="1"/>
      <protection locked="0"/>
    </xf>
    <xf numFmtId="0" fontId="64" fillId="4" borderId="9" xfId="0" applyFont="1" applyFill="1" applyBorder="1" applyAlignment="1">
      <alignment horizontal="left" vertical="top" shrinkToFit="1"/>
    </xf>
    <xf numFmtId="0" fontId="100" fillId="4" borderId="17" xfId="0" applyFont="1" applyFill="1" applyBorder="1" applyAlignment="1">
      <alignment horizontal="center" vertical="center" textRotation="255" shrinkToFit="1"/>
    </xf>
    <xf numFmtId="0" fontId="100" fillId="4" borderId="19" xfId="0" applyFont="1" applyFill="1" applyBorder="1" applyAlignment="1">
      <alignment horizontal="center" vertical="center" textRotation="255" shrinkToFit="1"/>
    </xf>
    <xf numFmtId="0" fontId="100" fillId="4" borderId="21" xfId="0" applyFont="1" applyFill="1" applyBorder="1" applyAlignment="1">
      <alignment horizontal="center" vertical="center" textRotation="255" shrinkToFit="1"/>
    </xf>
    <xf numFmtId="0" fontId="100" fillId="4" borderId="18" xfId="0" applyFont="1" applyFill="1" applyBorder="1" applyAlignment="1">
      <alignment horizontal="center" vertical="center" textRotation="180" shrinkToFit="1"/>
    </xf>
    <xf numFmtId="0" fontId="100" fillId="4" borderId="20" xfId="0" applyFont="1" applyFill="1" applyBorder="1" applyAlignment="1">
      <alignment horizontal="center" vertical="center" textRotation="180" shrinkToFit="1"/>
    </xf>
    <xf numFmtId="0" fontId="100" fillId="4" borderId="23" xfId="0" applyFont="1" applyFill="1" applyBorder="1" applyAlignment="1">
      <alignment horizontal="center" vertical="center" textRotation="180" shrinkToFit="1"/>
    </xf>
    <xf numFmtId="0" fontId="153" fillId="4" borderId="69" xfId="0" applyFont="1" applyFill="1" applyBorder="1" applyAlignment="1">
      <alignment horizontal="left" vertical="center" shrinkToFit="1"/>
    </xf>
    <xf numFmtId="0" fontId="46" fillId="4" borderId="69" xfId="0" applyFont="1" applyFill="1" applyBorder="1" applyAlignment="1">
      <alignment horizontal="left" vertical="center" shrinkToFit="1"/>
    </xf>
    <xf numFmtId="0" fontId="46" fillId="4" borderId="70" xfId="0" applyFont="1" applyFill="1" applyBorder="1" applyAlignment="1">
      <alignment horizontal="left" vertical="center" shrinkToFit="1"/>
    </xf>
    <xf numFmtId="0" fontId="37" fillId="4" borderId="36" xfId="0" applyFont="1" applyFill="1" applyBorder="1" applyAlignment="1">
      <alignment horizontal="left" vertical="center" shrinkToFit="1"/>
    </xf>
    <xf numFmtId="0" fontId="37" fillId="4" borderId="35" xfId="0" applyFont="1" applyFill="1" applyBorder="1" applyAlignment="1">
      <alignment horizontal="left" vertical="center" shrinkToFit="1"/>
    </xf>
    <xf numFmtId="0" fontId="155" fillId="4" borderId="36" xfId="0" applyFont="1" applyFill="1" applyBorder="1" applyAlignment="1">
      <alignment horizontal="left" vertical="center" shrinkToFit="1"/>
    </xf>
    <xf numFmtId="0" fontId="37" fillId="4" borderId="34" xfId="0" applyFont="1" applyFill="1" applyBorder="1" applyAlignment="1">
      <alignment horizontal="left" vertical="center" shrinkToFit="1"/>
    </xf>
    <xf numFmtId="0" fontId="46" fillId="4" borderId="36" xfId="0" applyFont="1" applyFill="1" applyBorder="1" applyAlignment="1" applyProtection="1">
      <alignment horizontal="left" vertical="center" shrinkToFit="1"/>
      <protection locked="0"/>
    </xf>
    <xf numFmtId="0" fontId="46" fillId="4" borderId="34" xfId="0" applyFont="1" applyFill="1" applyBorder="1" applyAlignment="1" applyProtection="1">
      <alignment horizontal="left" vertical="center" shrinkToFit="1"/>
      <protection locked="0"/>
    </xf>
    <xf numFmtId="0" fontId="46" fillId="4" borderId="93" xfId="0" applyFont="1" applyFill="1" applyBorder="1" applyAlignment="1" applyProtection="1">
      <alignment horizontal="left" vertical="center" shrinkToFit="1"/>
      <protection locked="0"/>
    </xf>
    <xf numFmtId="0" fontId="37" fillId="4" borderId="92" xfId="0" applyFont="1" applyFill="1" applyBorder="1" applyAlignment="1">
      <alignment horizontal="left" vertical="center" shrinkToFit="1"/>
    </xf>
    <xf numFmtId="0" fontId="9" fillId="0" borderId="126" xfId="0" applyFont="1" applyBorder="1" applyAlignment="1" applyProtection="1">
      <alignment horizontal="center" vertical="center" wrapText="1"/>
      <protection locked="0"/>
    </xf>
    <xf numFmtId="0" fontId="9" fillId="0" borderId="127" xfId="0" applyFont="1" applyBorder="1" applyAlignment="1" applyProtection="1">
      <alignment horizontal="center" vertical="center" wrapText="1"/>
      <protection locked="0"/>
    </xf>
    <xf numFmtId="0" fontId="9" fillId="0" borderId="13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4" fillId="0" borderId="125" xfId="0" applyFont="1" applyBorder="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13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24" fillId="3" borderId="0" xfId="0" applyFont="1" applyFill="1" applyAlignment="1" applyProtection="1">
      <alignment horizontal="left" vertical="center"/>
      <protection locked="0"/>
    </xf>
    <xf numFmtId="0" fontId="16" fillId="0" borderId="6" xfId="0" applyFont="1" applyBorder="1" applyAlignment="1" applyProtection="1">
      <alignment horizontal="left" vertical="center" wrapText="1"/>
      <protection locked="0"/>
    </xf>
    <xf numFmtId="0" fontId="16" fillId="0" borderId="7" xfId="0" applyFont="1" applyBorder="1" applyAlignment="1" applyProtection="1">
      <alignment horizontal="left" vertical="center" wrapText="1"/>
      <protection locked="0"/>
    </xf>
    <xf numFmtId="0" fontId="3" fillId="0" borderId="125"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131" xfId="0" applyFont="1" applyBorder="1" applyAlignment="1" applyProtection="1">
      <alignment horizontal="center" vertical="center"/>
      <protection locked="0"/>
    </xf>
    <xf numFmtId="0" fontId="6" fillId="2" borderId="125" xfId="0" applyFont="1" applyFill="1" applyBorder="1" applyAlignment="1" applyProtection="1">
      <alignment horizontal="left" vertical="center"/>
      <protection locked="0"/>
    </xf>
    <xf numFmtId="0" fontId="6" fillId="2" borderId="0" xfId="0" applyFont="1" applyFill="1" applyAlignment="1" applyProtection="1">
      <alignment horizontal="left" vertical="center"/>
      <protection locked="0"/>
    </xf>
    <xf numFmtId="0" fontId="2" fillId="0" borderId="0" xfId="0" applyFont="1" applyAlignment="1" applyProtection="1">
      <alignment horizontal="left" vertical="center"/>
      <protection locked="0"/>
    </xf>
    <xf numFmtId="0" fontId="26" fillId="0" borderId="0" xfId="0" applyFont="1" applyAlignment="1" applyProtection="1">
      <alignment horizontal="center" vertical="center"/>
      <protection locked="0"/>
    </xf>
    <xf numFmtId="0" fontId="16" fillId="0" borderId="2" xfId="0" applyFont="1" applyBorder="1" applyAlignment="1" applyProtection="1">
      <alignment horizontal="left" vertical="center" wrapText="1"/>
      <protection locked="0"/>
    </xf>
    <xf numFmtId="0" fontId="16" fillId="0" borderId="0" xfId="0" applyFont="1" applyAlignment="1" applyProtection="1">
      <alignment horizontal="left" vertical="center" wrapText="1"/>
      <protection locked="0"/>
    </xf>
    <xf numFmtId="0" fontId="16" fillId="0" borderId="1" xfId="0" applyFont="1" applyBorder="1" applyAlignment="1" applyProtection="1">
      <alignment horizontal="left" vertical="center" wrapText="1"/>
      <protection locked="0"/>
    </xf>
    <xf numFmtId="0" fontId="2" fillId="9" borderId="0" xfId="0" applyFont="1" applyFill="1" applyAlignment="1" applyProtection="1">
      <alignment horizontal="left" vertical="center"/>
      <protection locked="0"/>
    </xf>
    <xf numFmtId="0" fontId="18" fillId="0" borderId="0" xfId="0" applyFont="1" applyAlignment="1" applyProtection="1">
      <alignment horizontal="left" vertical="center"/>
      <protection locked="0"/>
    </xf>
    <xf numFmtId="0" fontId="21" fillId="0" borderId="0" xfId="1" applyFont="1" applyBorder="1" applyAlignment="1" applyProtection="1">
      <alignment horizontal="left" vertical="center" wrapText="1"/>
      <protection locked="0"/>
    </xf>
    <xf numFmtId="0" fontId="21" fillId="0" borderId="131" xfId="1" applyFont="1" applyBorder="1" applyAlignment="1" applyProtection="1">
      <alignment horizontal="left" vertical="center" wrapText="1"/>
      <protection locked="0"/>
    </xf>
    <xf numFmtId="0" fontId="6" fillId="0" borderId="0" xfId="0" applyFont="1" applyAlignment="1" applyProtection="1">
      <alignment horizontal="left" vertical="center"/>
      <protection locked="0"/>
    </xf>
    <xf numFmtId="0" fontId="2" fillId="0" borderId="131" xfId="0" applyFont="1" applyBorder="1" applyAlignment="1" applyProtection="1">
      <alignment horizontal="left" vertical="center"/>
      <protection locked="0"/>
    </xf>
    <xf numFmtId="0" fontId="21" fillId="0" borderId="0" xfId="1" applyFont="1" applyBorder="1" applyAlignment="1" applyProtection="1">
      <alignment horizontal="left" vertical="center"/>
      <protection locked="0"/>
    </xf>
    <xf numFmtId="0" fontId="21" fillId="0" borderId="131" xfId="1" applyFont="1" applyBorder="1" applyAlignment="1" applyProtection="1">
      <alignment horizontal="left" vertical="center"/>
      <protection locked="0"/>
    </xf>
    <xf numFmtId="0" fontId="167" fillId="0" borderId="0" xfId="0" applyFont="1" applyAlignment="1" applyProtection="1">
      <alignment horizontal="left" vertical="center"/>
      <protection locked="0"/>
    </xf>
    <xf numFmtId="0" fontId="6" fillId="0" borderId="129" xfId="0" applyFont="1" applyBorder="1" applyAlignment="1" applyProtection="1">
      <alignment horizontal="left" vertical="center"/>
      <protection locked="0"/>
    </xf>
    <xf numFmtId="0" fontId="6" fillId="0" borderId="132" xfId="0" applyFont="1" applyBorder="1" applyAlignment="1" applyProtection="1">
      <alignment horizontal="left" vertical="center"/>
      <protection locked="0"/>
    </xf>
    <xf numFmtId="0" fontId="27" fillId="0" borderId="0" xfId="1" applyFont="1" applyBorder="1" applyAlignment="1" applyProtection="1">
      <alignment horizontal="left" vertical="center"/>
      <protection locked="0" hidden="1"/>
    </xf>
    <xf numFmtId="0" fontId="165" fillId="0" borderId="0" xfId="1" applyFont="1" applyBorder="1" applyAlignment="1" applyProtection="1">
      <alignment horizontal="left" vertical="center" wrapText="1"/>
      <protection locked="0"/>
    </xf>
    <xf numFmtId="0" fontId="165" fillId="0" borderId="131" xfId="1" applyFont="1" applyBorder="1" applyAlignment="1" applyProtection="1">
      <alignment horizontal="left" vertical="center" wrapText="1"/>
      <protection locked="0"/>
    </xf>
    <xf numFmtId="0" fontId="28" fillId="4" borderId="0" xfId="0" applyFont="1" applyFill="1" applyAlignment="1">
      <alignment horizontal="center" vertical="center"/>
    </xf>
    <xf numFmtId="0" fontId="30" fillId="4" borderId="0" xfId="0" applyFont="1" applyFill="1" applyAlignment="1">
      <alignment horizontal="left" vertical="center"/>
    </xf>
    <xf numFmtId="0" fontId="16" fillId="4" borderId="7" xfId="0" applyFont="1" applyFill="1" applyBorder="1" applyAlignment="1" applyProtection="1">
      <alignment horizontal="left" vertical="center" wrapText="1"/>
      <protection locked="0"/>
    </xf>
    <xf numFmtId="0" fontId="16" fillId="4" borderId="7" xfId="0" applyFont="1" applyFill="1" applyBorder="1" applyAlignment="1" applyProtection="1">
      <alignment horizontal="left" vertical="center"/>
      <protection locked="0"/>
    </xf>
    <xf numFmtId="0" fontId="32" fillId="4" borderId="0" xfId="0" applyFont="1" applyFill="1" applyAlignment="1">
      <alignment horizontal="left" vertical="center"/>
    </xf>
    <xf numFmtId="0" fontId="32" fillId="4" borderId="0" xfId="0" applyFont="1" applyFill="1" applyAlignment="1" applyProtection="1">
      <alignment horizontal="left" vertical="center"/>
      <protection locked="0"/>
    </xf>
    <xf numFmtId="0" fontId="16" fillId="4" borderId="7" xfId="0" applyFont="1" applyFill="1" applyBorder="1" applyAlignment="1" applyProtection="1">
      <alignment horizontal="center" vertical="center" wrapText="1"/>
      <protection locked="0"/>
    </xf>
    <xf numFmtId="0" fontId="30" fillId="4" borderId="0" xfId="0" applyFont="1" applyFill="1" applyAlignment="1">
      <alignment horizontal="left" vertical="center" shrinkToFit="1"/>
    </xf>
    <xf numFmtId="0" fontId="30" fillId="4" borderId="0" xfId="0" applyFont="1" applyFill="1" applyAlignment="1">
      <alignment horizontal="center" vertical="center"/>
    </xf>
    <xf numFmtId="0" fontId="30" fillId="4" borderId="7" xfId="0" applyFont="1" applyFill="1" applyBorder="1" applyAlignment="1" applyProtection="1">
      <alignment horizontal="center" vertical="center"/>
      <protection locked="0"/>
    </xf>
    <xf numFmtId="0" fontId="30" fillId="4" borderId="0" xfId="0" applyFont="1" applyFill="1" applyAlignment="1">
      <alignment horizontal="center" vertical="center" shrinkToFit="1"/>
    </xf>
    <xf numFmtId="0" fontId="30" fillId="4" borderId="7" xfId="0" applyFont="1" applyFill="1" applyBorder="1" applyAlignment="1" applyProtection="1">
      <alignment horizontal="center" vertical="center" wrapText="1" shrinkToFit="1"/>
      <protection locked="0"/>
    </xf>
    <xf numFmtId="0" fontId="16" fillId="4" borderId="0" xfId="0" applyFont="1" applyFill="1" applyAlignment="1">
      <alignment horizontal="right" vertical="center" wrapText="1"/>
    </xf>
    <xf numFmtId="0" fontId="32" fillId="4" borderId="7" xfId="0" applyFont="1" applyFill="1" applyBorder="1" applyAlignment="1" applyProtection="1">
      <alignment horizontal="center" vertical="center"/>
      <protection locked="0"/>
    </xf>
    <xf numFmtId="0" fontId="32" fillId="4" borderId="7" xfId="0" applyFont="1" applyFill="1" applyBorder="1" applyAlignment="1" applyProtection="1">
      <alignment horizontal="left" vertical="center"/>
      <protection locked="0"/>
    </xf>
    <xf numFmtId="0" fontId="32" fillId="4" borderId="4" xfId="0" applyFont="1" applyFill="1" applyBorder="1" applyAlignment="1">
      <alignment horizontal="left" vertical="center"/>
    </xf>
    <xf numFmtId="0" fontId="34" fillId="4" borderId="0" xfId="0" applyFont="1" applyFill="1" applyAlignment="1">
      <alignment horizontal="center" vertical="center"/>
    </xf>
    <xf numFmtId="0" fontId="29" fillId="4" borderId="0" xfId="0" applyFont="1" applyFill="1" applyAlignment="1">
      <alignment horizontal="left" vertical="center"/>
    </xf>
    <xf numFmtId="0" fontId="30" fillId="4" borderId="7" xfId="0" applyFont="1" applyFill="1" applyBorder="1" applyAlignment="1" applyProtection="1">
      <alignment horizontal="left" vertical="center" wrapText="1"/>
      <protection locked="0"/>
    </xf>
    <xf numFmtId="0" fontId="23" fillId="4" borderId="6" xfId="0" applyFont="1" applyFill="1" applyBorder="1" applyAlignment="1">
      <alignment vertical="center" shrinkToFit="1"/>
    </xf>
    <xf numFmtId="0" fontId="23" fillId="4" borderId="7" xfId="0" applyFont="1" applyFill="1" applyBorder="1" applyAlignment="1">
      <alignment vertical="center" shrinkToFit="1"/>
    </xf>
    <xf numFmtId="0" fontId="23" fillId="4" borderId="8" xfId="0" applyFont="1" applyFill="1" applyBorder="1" applyAlignment="1">
      <alignment vertical="center" shrinkToFit="1"/>
    </xf>
    <xf numFmtId="0" fontId="31" fillId="4" borderId="10" xfId="0" applyFont="1" applyFill="1" applyBorder="1" applyAlignment="1">
      <alignment horizontal="center" vertical="center" shrinkToFit="1"/>
    </xf>
    <xf numFmtId="0" fontId="31" fillId="4" borderId="11" xfId="0" applyFont="1" applyFill="1" applyBorder="1" applyAlignment="1">
      <alignment horizontal="center" vertical="center" shrinkToFit="1"/>
    </xf>
    <xf numFmtId="0" fontId="31" fillId="4" borderId="12" xfId="0" applyFont="1" applyFill="1" applyBorder="1" applyAlignment="1">
      <alignment horizontal="center" vertical="center" shrinkToFit="1"/>
    </xf>
    <xf numFmtId="0" fontId="23" fillId="4" borderId="5" xfId="0" applyFont="1" applyFill="1" applyBorder="1" applyAlignment="1">
      <alignment vertical="center" shrinkToFit="1"/>
    </xf>
    <xf numFmtId="0" fontId="23" fillId="4" borderId="4" xfId="0" applyFont="1" applyFill="1" applyBorder="1" applyAlignment="1">
      <alignment vertical="center" shrinkToFit="1"/>
    </xf>
    <xf numFmtId="0" fontId="23" fillId="4" borderId="3" xfId="0" applyFont="1" applyFill="1" applyBorder="1" applyAlignment="1">
      <alignment vertical="center" shrinkToFit="1"/>
    </xf>
    <xf numFmtId="0" fontId="37" fillId="4" borderId="2" xfId="0" applyFont="1" applyFill="1" applyBorder="1" applyAlignment="1">
      <alignment vertical="center" shrinkToFit="1"/>
    </xf>
    <xf numFmtId="0" fontId="37" fillId="4" borderId="0" xfId="0" applyFont="1" applyFill="1" applyAlignment="1">
      <alignment vertical="center" shrinkToFit="1"/>
    </xf>
    <xf numFmtId="0" fontId="37" fillId="4" borderId="1" xfId="0" applyFont="1" applyFill="1" applyBorder="1" applyAlignment="1">
      <alignment vertical="center" shrinkToFit="1"/>
    </xf>
    <xf numFmtId="0" fontId="23" fillId="4" borderId="2" xfId="0" applyFont="1" applyFill="1" applyBorder="1" applyAlignment="1">
      <alignment vertical="center" shrinkToFit="1"/>
    </xf>
    <xf numFmtId="0" fontId="23" fillId="4" borderId="0" xfId="0" applyFont="1" applyFill="1" applyAlignment="1">
      <alignment vertical="center" shrinkToFit="1"/>
    </xf>
    <xf numFmtId="0" fontId="23" fillId="4" borderId="1" xfId="0" applyFont="1" applyFill="1" applyBorder="1" applyAlignment="1">
      <alignment vertical="center" shrinkToFit="1"/>
    </xf>
    <xf numFmtId="0" fontId="7" fillId="4" borderId="5" xfId="0" applyFont="1" applyFill="1" applyBorder="1" applyAlignment="1">
      <alignment vertical="center" shrinkToFit="1"/>
    </xf>
    <xf numFmtId="0" fontId="7" fillId="4" borderId="4" xfId="0" applyFont="1" applyFill="1" applyBorder="1" applyAlignment="1">
      <alignment vertical="center" shrinkToFit="1"/>
    </xf>
    <xf numFmtId="0" fontId="7" fillId="4" borderId="3" xfId="0" applyFont="1" applyFill="1" applyBorder="1" applyAlignment="1">
      <alignment vertical="center" shrinkToFit="1"/>
    </xf>
    <xf numFmtId="0" fontId="39" fillId="4" borderId="2" xfId="0" applyFont="1" applyFill="1" applyBorder="1" applyAlignment="1">
      <alignment vertical="center" shrinkToFit="1"/>
    </xf>
    <xf numFmtId="0" fontId="39" fillId="4" borderId="0" xfId="0" applyFont="1" applyFill="1" applyAlignment="1">
      <alignment vertical="center" shrinkToFit="1"/>
    </xf>
    <xf numFmtId="0" fontId="39" fillId="4" borderId="1" xfId="0" applyFont="1" applyFill="1" applyBorder="1" applyAlignment="1">
      <alignment vertical="center" shrinkToFit="1"/>
    </xf>
    <xf numFmtId="0" fontId="40" fillId="4" borderId="2" xfId="0" applyFont="1" applyFill="1" applyBorder="1" applyAlignment="1">
      <alignment vertical="center" shrinkToFit="1"/>
    </xf>
    <xf numFmtId="0" fontId="40" fillId="4" borderId="0" xfId="0" applyFont="1" applyFill="1" applyAlignment="1">
      <alignment vertical="center" shrinkToFit="1"/>
    </xf>
    <xf numFmtId="0" fontId="40" fillId="4" borderId="1" xfId="0" applyFont="1" applyFill="1" applyBorder="1" applyAlignment="1">
      <alignment vertical="center" shrinkToFit="1"/>
    </xf>
    <xf numFmtId="0" fontId="37" fillId="4" borderId="5" xfId="0" applyFont="1" applyFill="1" applyBorder="1" applyAlignment="1">
      <alignment vertical="center" shrinkToFit="1"/>
    </xf>
    <xf numFmtId="0" fontId="37" fillId="4" borderId="4" xfId="0" applyFont="1" applyFill="1" applyBorder="1" applyAlignment="1">
      <alignment vertical="center" shrinkToFit="1"/>
    </xf>
    <xf numFmtId="0" fontId="37" fillId="4" borderId="3" xfId="0" applyFont="1" applyFill="1" applyBorder="1" applyAlignment="1">
      <alignment vertical="center" shrinkToFit="1"/>
    </xf>
    <xf numFmtId="0" fontId="39" fillId="4" borderId="7" xfId="0" applyFont="1" applyFill="1" applyBorder="1" applyAlignment="1" applyProtection="1">
      <alignment horizontal="left" vertical="center" shrinkToFit="1"/>
      <protection locked="0"/>
    </xf>
    <xf numFmtId="0" fontId="39" fillId="4" borderId="8" xfId="0" applyFont="1" applyFill="1" applyBorder="1" applyAlignment="1" applyProtection="1">
      <alignment horizontal="left" vertical="center" shrinkToFit="1"/>
      <protection locked="0"/>
    </xf>
    <xf numFmtId="0" fontId="37" fillId="4" borderId="6" xfId="0" applyFont="1" applyFill="1" applyBorder="1" applyAlignment="1">
      <alignment vertical="center" shrinkToFit="1"/>
    </xf>
    <xf numFmtId="0" fontId="37" fillId="4" borderId="7" xfId="0" applyFont="1" applyFill="1" applyBorder="1" applyAlignment="1">
      <alignment vertical="center" shrinkToFit="1"/>
    </xf>
    <xf numFmtId="0" fontId="37" fillId="4" borderId="8" xfId="0" applyFont="1" applyFill="1" applyBorder="1" applyAlignment="1">
      <alignment vertical="center" shrinkToFit="1"/>
    </xf>
    <xf numFmtId="0" fontId="44" fillId="4" borderId="5" xfId="0" applyFont="1" applyFill="1" applyBorder="1" applyAlignment="1">
      <alignment vertical="center" shrinkToFit="1"/>
    </xf>
    <xf numFmtId="0" fontId="44" fillId="4" borderId="4" xfId="0" applyFont="1" applyFill="1" applyBorder="1" applyAlignment="1">
      <alignment vertical="center" shrinkToFit="1"/>
    </xf>
    <xf numFmtId="0" fontId="44" fillId="4" borderId="3" xfId="0" applyFont="1" applyFill="1" applyBorder="1" applyAlignment="1">
      <alignment vertical="center" shrinkToFit="1"/>
    </xf>
    <xf numFmtId="0" fontId="39" fillId="4" borderId="2" xfId="0" applyFont="1" applyFill="1" applyBorder="1" applyAlignment="1">
      <alignment horizontal="left" vertical="center" shrinkToFit="1"/>
    </xf>
    <xf numFmtId="0" fontId="39" fillId="4" borderId="0" xfId="0" applyFont="1" applyFill="1" applyAlignment="1">
      <alignment horizontal="left" vertical="center" shrinkToFit="1"/>
    </xf>
    <xf numFmtId="0" fontId="39" fillId="4" borderId="0" xfId="0" applyFont="1" applyFill="1" applyAlignment="1" applyProtection="1">
      <alignment horizontal="left" vertical="center" shrinkToFit="1"/>
      <protection locked="0"/>
    </xf>
    <xf numFmtId="0" fontId="39" fillId="4" borderId="1" xfId="0" applyFont="1" applyFill="1" applyBorder="1" applyAlignment="1" applyProtection="1">
      <alignment horizontal="left" vertical="center" shrinkToFit="1"/>
      <protection locked="0"/>
    </xf>
    <xf numFmtId="0" fontId="39" fillId="4" borderId="6" xfId="0" applyFont="1" applyFill="1" applyBorder="1" applyAlignment="1">
      <alignment horizontal="left" vertical="center" shrinkToFit="1"/>
    </xf>
    <xf numFmtId="0" fontId="39" fillId="4" borderId="7" xfId="0" applyFont="1" applyFill="1" applyBorder="1" applyAlignment="1">
      <alignment horizontal="left" vertical="center" shrinkToFit="1"/>
    </xf>
    <xf numFmtId="0" fontId="55" fillId="4" borderId="0" xfId="0" applyFont="1" applyFill="1" applyAlignment="1">
      <alignment vertical="center" shrinkToFit="1"/>
    </xf>
    <xf numFmtId="0" fontId="44" fillId="4" borderId="0" xfId="0" applyFont="1" applyFill="1" applyAlignment="1">
      <alignment vertical="center" shrinkToFit="1"/>
    </xf>
    <xf numFmtId="0" fontId="48" fillId="4" borderId="5" xfId="0" applyFont="1" applyFill="1" applyBorder="1" applyAlignment="1" applyProtection="1">
      <alignment horizontal="center" vertical="center" shrinkToFit="1"/>
      <protection locked="0"/>
    </xf>
    <xf numFmtId="0" fontId="48" fillId="4" borderId="4" xfId="0" applyFont="1" applyFill="1" applyBorder="1" applyAlignment="1" applyProtection="1">
      <alignment horizontal="center" vertical="center" shrinkToFit="1"/>
      <protection locked="0"/>
    </xf>
    <xf numFmtId="0" fontId="48" fillId="4" borderId="4" xfId="0" applyFont="1" applyFill="1" applyBorder="1" applyAlignment="1">
      <alignment horizontal="left" vertical="center" shrinkToFit="1"/>
    </xf>
    <xf numFmtId="0" fontId="48" fillId="4" borderId="3" xfId="0" applyFont="1" applyFill="1" applyBorder="1" applyAlignment="1">
      <alignment horizontal="left" vertical="center" shrinkToFit="1"/>
    </xf>
    <xf numFmtId="0" fontId="51" fillId="4" borderId="2" xfId="0" applyFont="1" applyFill="1" applyBorder="1" applyAlignment="1">
      <alignment horizontal="left" vertical="center" shrinkToFit="1"/>
    </xf>
    <xf numFmtId="0" fontId="51" fillId="4" borderId="0" xfId="0" applyFont="1" applyFill="1" applyAlignment="1">
      <alignment horizontal="left" vertical="center" shrinkToFit="1"/>
    </xf>
    <xf numFmtId="0" fontId="51" fillId="4" borderId="1" xfId="0" applyFont="1" applyFill="1" applyBorder="1" applyAlignment="1">
      <alignment horizontal="left" vertical="center" shrinkToFit="1"/>
    </xf>
    <xf numFmtId="0" fontId="52" fillId="4" borderId="2" xfId="0" applyFont="1" applyFill="1" applyBorder="1" applyAlignment="1">
      <alignment horizontal="left" vertical="center" shrinkToFit="1"/>
    </xf>
    <xf numFmtId="0" fontId="52" fillId="4" borderId="0" xfId="0" applyFont="1" applyFill="1" applyAlignment="1">
      <alignment horizontal="left" vertical="center" shrinkToFit="1"/>
    </xf>
    <xf numFmtId="0" fontId="52" fillId="4" borderId="0" xfId="0" applyFont="1" applyFill="1" applyAlignment="1" applyProtection="1">
      <alignment horizontal="left" vertical="center" shrinkToFit="1"/>
      <protection locked="0"/>
    </xf>
    <xf numFmtId="0" fontId="52" fillId="4" borderId="1" xfId="0" applyFont="1" applyFill="1" applyBorder="1" applyAlignment="1" applyProtection="1">
      <alignment horizontal="left" vertical="center" shrinkToFit="1"/>
      <protection locked="0"/>
    </xf>
    <xf numFmtId="0" fontId="42" fillId="4" borderId="6" xfId="0" applyFont="1" applyFill="1" applyBorder="1" applyAlignment="1">
      <alignment horizontal="center" vertical="center" shrinkToFit="1"/>
    </xf>
    <xf numFmtId="0" fontId="42" fillId="4" borderId="7" xfId="0" applyFont="1" applyFill="1" applyBorder="1" applyAlignment="1">
      <alignment horizontal="center" vertical="center" shrinkToFit="1"/>
    </xf>
    <xf numFmtId="0" fontId="42" fillId="4" borderId="13" xfId="0" applyFont="1" applyFill="1" applyBorder="1" applyAlignment="1" applyProtection="1">
      <alignment horizontal="left" vertical="center" shrinkToFit="1"/>
      <protection locked="0"/>
    </xf>
    <xf numFmtId="0" fontId="42" fillId="4" borderId="14" xfId="0" applyFont="1" applyFill="1" applyBorder="1" applyAlignment="1" applyProtection="1">
      <alignment horizontal="left" vertical="center" shrinkToFit="1"/>
      <protection locked="0"/>
    </xf>
    <xf numFmtId="0" fontId="42" fillId="4" borderId="15" xfId="0" applyFont="1" applyFill="1" applyBorder="1" applyAlignment="1">
      <alignment horizontal="right" vertical="center" shrinkToFit="1"/>
    </xf>
    <xf numFmtId="0" fontId="42" fillId="4" borderId="7" xfId="0" applyFont="1" applyFill="1" applyBorder="1" applyAlignment="1">
      <alignment horizontal="right" vertical="center" shrinkToFit="1"/>
    </xf>
    <xf numFmtId="0" fontId="16" fillId="4" borderId="0" xfId="0" applyFont="1" applyFill="1">
      <alignment vertical="center"/>
    </xf>
    <xf numFmtId="0" fontId="61" fillId="4" borderId="0" xfId="0" applyFont="1" applyFill="1">
      <alignment vertical="center"/>
    </xf>
    <xf numFmtId="0" fontId="57" fillId="4" borderId="5" xfId="0" applyFont="1" applyFill="1" applyBorder="1" applyAlignment="1">
      <alignment horizontal="center" vertical="center"/>
    </xf>
    <xf numFmtId="0" fontId="57" fillId="4" borderId="4" xfId="0" applyFont="1" applyFill="1" applyBorder="1" applyAlignment="1">
      <alignment horizontal="center" vertical="center"/>
    </xf>
    <xf numFmtId="0" fontId="57" fillId="4" borderId="3" xfId="0" applyFont="1" applyFill="1" applyBorder="1" applyAlignment="1">
      <alignment horizontal="center" vertical="center"/>
    </xf>
    <xf numFmtId="0" fontId="58" fillId="4" borderId="2" xfId="0" applyFont="1" applyFill="1" applyBorder="1" applyAlignment="1">
      <alignment horizontal="center" vertical="center"/>
    </xf>
    <xf numFmtId="0" fontId="58" fillId="4" borderId="0" xfId="0" applyFont="1" applyFill="1" applyAlignment="1">
      <alignment horizontal="center" vertical="center"/>
    </xf>
    <xf numFmtId="0" fontId="58" fillId="4" borderId="1" xfId="0" applyFont="1" applyFill="1" applyBorder="1" applyAlignment="1">
      <alignment horizontal="center" vertical="center"/>
    </xf>
    <xf numFmtId="0" fontId="57" fillId="4" borderId="2" xfId="0" applyFont="1" applyFill="1" applyBorder="1" applyAlignment="1">
      <alignment horizontal="center" vertical="center"/>
    </xf>
    <xf numFmtId="0" fontId="57" fillId="4" borderId="0" xfId="0" applyFont="1" applyFill="1" applyAlignment="1">
      <alignment horizontal="center" vertical="center"/>
    </xf>
    <xf numFmtId="0" fontId="57" fillId="4" borderId="1" xfId="0" applyFont="1" applyFill="1" applyBorder="1" applyAlignment="1">
      <alignment horizontal="center" vertical="center"/>
    </xf>
    <xf numFmtId="0" fontId="57" fillId="4" borderId="6" xfId="0" applyFont="1" applyFill="1" applyBorder="1" applyAlignment="1">
      <alignment horizontal="center" vertical="center"/>
    </xf>
    <xf numFmtId="0" fontId="57" fillId="4" borderId="7" xfId="0" applyFont="1" applyFill="1" applyBorder="1" applyAlignment="1">
      <alignment horizontal="center" vertical="center"/>
    </xf>
    <xf numFmtId="0" fontId="57" fillId="4" borderId="8" xfId="0" applyFont="1" applyFill="1" applyBorder="1" applyAlignment="1">
      <alignment horizontal="center" vertical="center"/>
    </xf>
    <xf numFmtId="0" fontId="60" fillId="4" borderId="0" xfId="0" applyFont="1" applyFill="1">
      <alignment vertical="center"/>
    </xf>
    <xf numFmtId="0" fontId="56" fillId="4" borderId="7" xfId="0" applyFont="1" applyFill="1" applyBorder="1" applyAlignment="1">
      <alignment horizontal="left" vertical="center"/>
    </xf>
    <xf numFmtId="0" fontId="9" fillId="0" borderId="5" xfId="0" applyFont="1" applyBorder="1" applyAlignment="1">
      <alignment horizontal="center" vertical="center" wrapText="1"/>
    </xf>
    <xf numFmtId="0" fontId="9" fillId="0" borderId="4" xfId="0" applyFont="1" applyBorder="1" applyAlignment="1">
      <alignment horizontal="center" vertical="center" wrapText="1"/>
    </xf>
    <xf numFmtId="0" fontId="9" fillId="0" borderId="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2" fillId="0" borderId="0" xfId="0" applyFont="1" applyAlignment="1">
      <alignment horizontal="left" vertical="center"/>
    </xf>
    <xf numFmtId="0" fontId="18" fillId="0" borderId="0" xfId="0" applyFont="1" applyAlignment="1">
      <alignment horizontal="left" vertical="center"/>
    </xf>
    <xf numFmtId="0" fontId="21" fillId="0" borderId="0" xfId="1" applyFont="1" applyAlignment="1">
      <alignment horizontal="left" vertical="center" wrapText="1"/>
    </xf>
    <xf numFmtId="0" fontId="6" fillId="2" borderId="0" xfId="0" applyFont="1" applyFill="1" applyAlignment="1">
      <alignment horizontal="left" vertical="center"/>
    </xf>
    <xf numFmtId="0" fontId="2" fillId="4" borderId="0" xfId="0" applyFont="1" applyFill="1" applyAlignment="1">
      <alignment horizontal="left" vertical="center"/>
    </xf>
    <xf numFmtId="0" fontId="6" fillId="0" borderId="0" xfId="0" applyFont="1" applyAlignment="1">
      <alignment horizontal="left" vertical="center"/>
    </xf>
    <xf numFmtId="0" fontId="21" fillId="0" borderId="0" xfId="1" applyFont="1" applyAlignment="1">
      <alignment horizontal="left" vertical="center"/>
    </xf>
    <xf numFmtId="0" fontId="3" fillId="0" borderId="0" xfId="0" applyFont="1" applyAlignment="1">
      <alignment horizontal="center" vertical="center"/>
    </xf>
    <xf numFmtId="0" fontId="166" fillId="0" borderId="0" xfId="0" applyFont="1" applyAlignment="1" applyProtection="1">
      <alignment horizontal="left" vertical="center"/>
      <protection locked="0"/>
    </xf>
    <xf numFmtId="0" fontId="165" fillId="0" borderId="0" xfId="1" applyFont="1" applyFill="1" applyBorder="1" applyAlignment="1" applyProtection="1">
      <alignment horizontal="left" vertical="center" wrapText="1"/>
      <protection locked="0"/>
    </xf>
    <xf numFmtId="0" fontId="165" fillId="0" borderId="131" xfId="1" applyFont="1" applyFill="1" applyBorder="1" applyAlignment="1" applyProtection="1">
      <alignment horizontal="left" vertical="center" wrapText="1"/>
      <protection locked="0"/>
    </xf>
    <xf numFmtId="0" fontId="5" fillId="0" borderId="0" xfId="1" applyFill="1" applyBorder="1" applyAlignment="1" applyProtection="1">
      <alignment horizontal="left" vertical="center" wrapText="1"/>
      <protection locked="0"/>
    </xf>
    <xf numFmtId="0" fontId="5" fillId="0" borderId="131" xfId="1" applyFill="1" applyBorder="1" applyAlignment="1" applyProtection="1">
      <alignment horizontal="left" vertical="center" wrapText="1"/>
      <protection locked="0"/>
    </xf>
  </cellXfs>
  <cellStyles count="2">
    <cellStyle name="一般" xfId="0" builtinId="0"/>
    <cellStyle name="超連結" xfId="1" builtinId="8"/>
  </cellStyles>
  <dxfs count="309">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color auto="1"/>
      </font>
      <fill>
        <patternFill>
          <bgColor theme="5" tint="0.39994506668294322"/>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ont>
        <b/>
        <i val="0"/>
        <color auto="1"/>
      </font>
      <fill>
        <patternFill>
          <bgColor theme="5" tint="0.39994506668294322"/>
        </patternFill>
      </fill>
    </dxf>
    <dxf>
      <fill>
        <patternFill>
          <bgColor rgb="FFFFFF00"/>
        </patternFill>
      </fill>
    </dxf>
    <dxf>
      <font>
        <b/>
        <i val="0"/>
      </font>
      <fill>
        <patternFill>
          <bgColor theme="5" tint="0.39994506668294322"/>
        </patternFill>
      </fill>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font>
        <b/>
        <i val="0"/>
        <color auto="1"/>
      </font>
      <fill>
        <patternFill>
          <bgColor theme="5" tint="0.39994506668294322"/>
        </patternFill>
      </fill>
    </dxf>
    <dxf>
      <border>
        <top style="thin">
          <color auto="1"/>
        </top>
        <bottom style="thin">
          <color auto="1"/>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rgb="FFFFFF00"/>
        </patternFill>
      </fill>
    </dxf>
    <dxf>
      <fill>
        <patternFill>
          <bgColor rgb="FFFFFF00"/>
        </patternFill>
      </fill>
    </dxf>
    <dxf>
      <fill>
        <patternFill>
          <bgColor theme="0"/>
        </patternFill>
      </fill>
      <border>
        <top/>
        <bottom/>
        <vertical/>
        <horizontal/>
      </border>
    </dxf>
    <dxf>
      <border>
        <top style="thin">
          <color auto="1"/>
        </top>
        <bottom style="thin">
          <color auto="1"/>
        </bottom>
        <vertical/>
        <horizontal/>
      </border>
    </dxf>
    <dxf>
      <fill>
        <patternFill>
          <bgColor rgb="FFF4B084"/>
        </patternFill>
      </fill>
    </dxf>
    <dxf>
      <fill>
        <patternFill>
          <bgColor rgb="FFF4B084"/>
        </patternFill>
      </fill>
    </dxf>
    <dxf>
      <fill>
        <patternFill>
          <bgColor rgb="FFF4B084"/>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M$5" lockText="1" noThreeD="1"/>
</file>

<file path=xl/ctrlProps/ctrlProp101.xml><?xml version="1.0" encoding="utf-8"?>
<formControlPr xmlns="http://schemas.microsoft.com/office/spreadsheetml/2009/9/main" objectType="CheckBox" fmlaLink="$BM$6" lockText="1" noThreeD="1"/>
</file>

<file path=xl/ctrlProps/ctrlProp102.xml><?xml version="1.0" encoding="utf-8"?>
<formControlPr xmlns="http://schemas.microsoft.com/office/spreadsheetml/2009/9/main" objectType="CheckBox" fmlaLink="$BM$7" lockText="1" noThreeD="1"/>
</file>

<file path=xl/ctrlProps/ctrlProp103.xml><?xml version="1.0" encoding="utf-8"?>
<formControlPr xmlns="http://schemas.microsoft.com/office/spreadsheetml/2009/9/main" objectType="CheckBox" fmlaLink="$BR$5" lockText="1" noThreeD="1"/>
</file>

<file path=xl/ctrlProps/ctrlProp104.xml><?xml version="1.0" encoding="utf-8"?>
<formControlPr xmlns="http://schemas.microsoft.com/office/spreadsheetml/2009/9/main" objectType="CheckBox" fmlaLink="$BR$6" lockText="1" noThreeD="1"/>
</file>

<file path=xl/ctrlProps/ctrlProp105.xml><?xml version="1.0" encoding="utf-8"?>
<formControlPr xmlns="http://schemas.microsoft.com/office/spreadsheetml/2009/9/main" objectType="CheckBox" fmlaLink="$BR$7" lockText="1" noThreeD="1"/>
</file>

<file path=xl/ctrlProps/ctrlProp106.xml><?xml version="1.0" encoding="utf-8"?>
<formControlPr xmlns="http://schemas.microsoft.com/office/spreadsheetml/2009/9/main" objectType="CheckBox" fmlaLink="$BX$5" lockText="1" noThreeD="1"/>
</file>

<file path=xl/ctrlProps/ctrlProp107.xml><?xml version="1.0" encoding="utf-8"?>
<formControlPr xmlns="http://schemas.microsoft.com/office/spreadsheetml/2009/9/main" objectType="CheckBox" fmlaLink="$BX$6" lockText="1" noThreeD="1"/>
</file>

<file path=xl/ctrlProps/ctrlProp108.xml><?xml version="1.0" encoding="utf-8"?>
<formControlPr xmlns="http://schemas.microsoft.com/office/spreadsheetml/2009/9/main" objectType="CheckBox" fmlaLink="$CC$5" lockText="1" noThreeD="1"/>
</file>

<file path=xl/ctrlProps/ctrlProp109.xml><?xml version="1.0" encoding="utf-8"?>
<formControlPr xmlns="http://schemas.microsoft.com/office/spreadsheetml/2009/9/main" objectType="CheckBox" fmlaLink="$CC$6"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C$10" lockText="1" noThreeD="1"/>
</file>

<file path=xl/ctrlProps/ctrlProp111.xml><?xml version="1.0" encoding="utf-8"?>
<formControlPr xmlns="http://schemas.microsoft.com/office/spreadsheetml/2009/9/main" objectType="CheckBox" fmlaLink="$BC$11" lockText="1" noThreeD="1"/>
</file>

<file path=xl/ctrlProps/ctrlProp112.xml><?xml version="1.0" encoding="utf-8"?>
<formControlPr xmlns="http://schemas.microsoft.com/office/spreadsheetml/2009/9/main" objectType="CheckBox" fmlaLink="$BG$10" lockText="1" noThreeD="1"/>
</file>

<file path=xl/ctrlProps/ctrlProp113.xml><?xml version="1.0" encoding="utf-8"?>
<formControlPr xmlns="http://schemas.microsoft.com/office/spreadsheetml/2009/9/main" objectType="CheckBox" fmlaLink="$BK$10" lockText="1" noThreeD="1"/>
</file>

<file path=xl/ctrlProps/ctrlProp114.xml><?xml version="1.0" encoding="utf-8"?>
<formControlPr xmlns="http://schemas.microsoft.com/office/spreadsheetml/2009/9/main" objectType="CheckBox" fmlaLink="$BO$10" lockText="1" noThreeD="1"/>
</file>

<file path=xl/ctrlProps/ctrlProp115.xml><?xml version="1.0" encoding="utf-8"?>
<formControlPr xmlns="http://schemas.microsoft.com/office/spreadsheetml/2009/9/main" objectType="CheckBox" fmlaLink="$BS$10" lockText="1" noThreeD="1"/>
</file>

<file path=xl/ctrlProps/ctrlProp116.xml><?xml version="1.0" encoding="utf-8"?>
<formControlPr xmlns="http://schemas.microsoft.com/office/spreadsheetml/2009/9/main" objectType="CheckBox" fmlaLink="$BW$10" lockText="1" noThreeD="1"/>
</file>

<file path=xl/ctrlProps/ctrlProp117.xml><?xml version="1.0" encoding="utf-8"?>
<formControlPr xmlns="http://schemas.microsoft.com/office/spreadsheetml/2009/9/main" objectType="CheckBox" fmlaLink="$BB$14" lockText="1" noThreeD="1"/>
</file>

<file path=xl/ctrlProps/ctrlProp118.xml><?xml version="1.0" encoding="utf-8"?>
<formControlPr xmlns="http://schemas.microsoft.com/office/spreadsheetml/2009/9/main" objectType="CheckBox" fmlaLink="$BB$15" lockText="1" noThreeD="1"/>
</file>

<file path=xl/ctrlProps/ctrlProp119.xml><?xml version="1.0" encoding="utf-8"?>
<formControlPr xmlns="http://schemas.microsoft.com/office/spreadsheetml/2009/9/main" objectType="CheckBox" fmlaLink="$BB$16"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B$17" lockText="1" noThreeD="1"/>
</file>

<file path=xl/ctrlProps/ctrlProp121.xml><?xml version="1.0" encoding="utf-8"?>
<formControlPr xmlns="http://schemas.microsoft.com/office/spreadsheetml/2009/9/main" objectType="CheckBox" fmlaLink="$BB$18" lockText="1" noThreeD="1"/>
</file>

<file path=xl/ctrlProps/ctrlProp122.xml><?xml version="1.0" encoding="utf-8"?>
<formControlPr xmlns="http://schemas.microsoft.com/office/spreadsheetml/2009/9/main" objectType="CheckBox" fmlaLink="$BB$19" lockText="1" noThreeD="1"/>
</file>

<file path=xl/ctrlProps/ctrlProp123.xml><?xml version="1.0" encoding="utf-8"?>
<formControlPr xmlns="http://schemas.microsoft.com/office/spreadsheetml/2009/9/main" objectType="CheckBox" fmlaLink="$BB$20" lockText="1" noThreeD="1"/>
</file>

<file path=xl/ctrlProps/ctrlProp124.xml><?xml version="1.0" encoding="utf-8"?>
<formControlPr xmlns="http://schemas.microsoft.com/office/spreadsheetml/2009/9/main" objectType="CheckBox" fmlaLink="$BB$21" lockText="1" noThreeD="1"/>
</file>

<file path=xl/ctrlProps/ctrlProp125.xml><?xml version="1.0" encoding="utf-8"?>
<formControlPr xmlns="http://schemas.microsoft.com/office/spreadsheetml/2009/9/main" objectType="CheckBox" fmlaLink="$BB$22" lockText="1" noThreeD="1"/>
</file>

<file path=xl/ctrlProps/ctrlProp126.xml><?xml version="1.0" encoding="utf-8"?>
<formControlPr xmlns="http://schemas.microsoft.com/office/spreadsheetml/2009/9/main" objectType="CheckBox" fmlaLink="$BB$23" lockText="1" noThreeD="1"/>
</file>

<file path=xl/ctrlProps/ctrlProp127.xml><?xml version="1.0" encoding="utf-8"?>
<formControlPr xmlns="http://schemas.microsoft.com/office/spreadsheetml/2009/9/main" objectType="CheckBox" fmlaLink="$BB$24" lockText="1" noThreeD="1"/>
</file>

<file path=xl/ctrlProps/ctrlProp128.xml><?xml version="1.0" encoding="utf-8"?>
<formControlPr xmlns="http://schemas.microsoft.com/office/spreadsheetml/2009/9/main" objectType="CheckBox" fmlaLink="$BB$25" lockText="1" noThreeD="1"/>
</file>

<file path=xl/ctrlProps/ctrlProp129.xml><?xml version="1.0" encoding="utf-8"?>
<formControlPr xmlns="http://schemas.microsoft.com/office/spreadsheetml/2009/9/main" objectType="CheckBox" fmlaLink="$BB$26"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CheckBox" fmlaLink="$BB$27" lockText="1" noThreeD="1"/>
</file>

<file path=xl/ctrlProps/ctrlProp131.xml><?xml version="1.0" encoding="utf-8"?>
<formControlPr xmlns="http://schemas.microsoft.com/office/spreadsheetml/2009/9/main" objectType="CheckBox" fmlaLink="$BB$28" lockText="1" noThreeD="1"/>
</file>

<file path=xl/ctrlProps/ctrlProp132.xml><?xml version="1.0" encoding="utf-8"?>
<formControlPr xmlns="http://schemas.microsoft.com/office/spreadsheetml/2009/9/main" objectType="CheckBox" fmlaLink="$BB$29" lockText="1" noThreeD="1"/>
</file>

<file path=xl/ctrlProps/ctrlProp133.xml><?xml version="1.0" encoding="utf-8"?>
<formControlPr xmlns="http://schemas.microsoft.com/office/spreadsheetml/2009/9/main" objectType="CheckBox" fmlaLink="$BB$30" lockText="1" noThreeD="1"/>
</file>

<file path=xl/ctrlProps/ctrlProp134.xml><?xml version="1.0" encoding="utf-8"?>
<formControlPr xmlns="http://schemas.microsoft.com/office/spreadsheetml/2009/9/main" objectType="CheckBox" fmlaLink="$BB$31" lockText="1" noThreeD="1"/>
</file>

<file path=xl/ctrlProps/ctrlProp135.xml><?xml version="1.0" encoding="utf-8"?>
<formControlPr xmlns="http://schemas.microsoft.com/office/spreadsheetml/2009/9/main" objectType="CheckBox" fmlaLink="$BB$32" lockText="1" noThreeD="1"/>
</file>

<file path=xl/ctrlProps/ctrlProp136.xml><?xml version="1.0" encoding="utf-8"?>
<formControlPr xmlns="http://schemas.microsoft.com/office/spreadsheetml/2009/9/main" objectType="CheckBox" fmlaLink="$BB$33" lockText="1" noThreeD="1"/>
</file>

<file path=xl/ctrlProps/ctrlProp137.xml><?xml version="1.0" encoding="utf-8"?>
<formControlPr xmlns="http://schemas.microsoft.com/office/spreadsheetml/2009/9/main" objectType="CheckBox" fmlaLink="$BB$34" lockText="1" noThreeD="1"/>
</file>

<file path=xl/ctrlProps/ctrlProp138.xml><?xml version="1.0" encoding="utf-8"?>
<formControlPr xmlns="http://schemas.microsoft.com/office/spreadsheetml/2009/9/main" objectType="CheckBox" fmlaLink="$BB$35" lockText="1" noThreeD="1"/>
</file>

<file path=xl/ctrlProps/ctrlProp139.xml><?xml version="1.0" encoding="utf-8"?>
<formControlPr xmlns="http://schemas.microsoft.com/office/spreadsheetml/2009/9/main" objectType="CheckBox" fmlaLink="$BB$36" lockText="1" noThreeD="1"/>
</file>

<file path=xl/ctrlProps/ctrlProp14.xml><?xml version="1.0" encoding="utf-8"?>
<formControlPr xmlns="http://schemas.microsoft.com/office/spreadsheetml/2009/9/main" objectType="CheckBox" fmlaLink="$BU$25" lockText="1" noThreeD="1"/>
</file>

<file path=xl/ctrlProps/ctrlProp140.xml><?xml version="1.0" encoding="utf-8"?>
<formControlPr xmlns="http://schemas.microsoft.com/office/spreadsheetml/2009/9/main" objectType="CheckBox" fmlaLink="$BB$37" lockText="1" noThreeD="1"/>
</file>

<file path=xl/ctrlProps/ctrlProp141.xml><?xml version="1.0" encoding="utf-8"?>
<formControlPr xmlns="http://schemas.microsoft.com/office/spreadsheetml/2009/9/main" objectType="CheckBox" fmlaLink="$BB$38" lockText="1" noThreeD="1"/>
</file>

<file path=xl/ctrlProps/ctrlProp142.xml><?xml version="1.0" encoding="utf-8"?>
<formControlPr xmlns="http://schemas.microsoft.com/office/spreadsheetml/2009/9/main" objectType="CheckBox" fmlaLink="$BB$39" lockText="1" noThreeD="1"/>
</file>

<file path=xl/ctrlProps/ctrlProp143.xml><?xml version="1.0" encoding="utf-8"?>
<formControlPr xmlns="http://schemas.microsoft.com/office/spreadsheetml/2009/9/main" objectType="CheckBox" fmlaLink="$BB$40" lockText="1" noThreeD="1"/>
</file>

<file path=xl/ctrlProps/ctrlProp144.xml><?xml version="1.0" encoding="utf-8"?>
<formControlPr xmlns="http://schemas.microsoft.com/office/spreadsheetml/2009/9/main" objectType="CheckBox" fmlaLink="$BB$41" lockText="1" noThreeD="1"/>
</file>

<file path=xl/ctrlProps/ctrlProp145.xml><?xml version="1.0" encoding="utf-8"?>
<formControlPr xmlns="http://schemas.microsoft.com/office/spreadsheetml/2009/9/main" objectType="CheckBox" fmlaLink="$BB$42" lockText="1" noThreeD="1"/>
</file>

<file path=xl/ctrlProps/ctrlProp146.xml><?xml version="1.0" encoding="utf-8"?>
<formControlPr xmlns="http://schemas.microsoft.com/office/spreadsheetml/2009/9/main" objectType="CheckBox" fmlaLink="$BB$43" lockText="1" noThreeD="1"/>
</file>

<file path=xl/ctrlProps/ctrlProp147.xml><?xml version="1.0" encoding="utf-8"?>
<formControlPr xmlns="http://schemas.microsoft.com/office/spreadsheetml/2009/9/main" objectType="CheckBox" fmlaLink="$BB$44" lockText="1" noThreeD="1"/>
</file>

<file path=xl/ctrlProps/ctrlProp148.xml><?xml version="1.0" encoding="utf-8"?>
<formControlPr xmlns="http://schemas.microsoft.com/office/spreadsheetml/2009/9/main" objectType="CheckBox" fmlaLink="$BB$45" lockText="1" noThreeD="1"/>
</file>

<file path=xl/ctrlProps/ctrlProp149.xml><?xml version="1.0" encoding="utf-8"?>
<formControlPr xmlns="http://schemas.microsoft.com/office/spreadsheetml/2009/9/main" objectType="CheckBox" fmlaLink="$BB$47" lockText="1" noThreeD="1"/>
</file>

<file path=xl/ctrlProps/ctrlProp15.xml><?xml version="1.0" encoding="utf-8"?>
<formControlPr xmlns="http://schemas.microsoft.com/office/spreadsheetml/2009/9/main" objectType="CheckBox" fmlaLink="$CA$30" lockText="1" noThreeD="1"/>
</file>

<file path=xl/ctrlProps/ctrlProp150.xml><?xml version="1.0" encoding="utf-8"?>
<formControlPr xmlns="http://schemas.microsoft.com/office/spreadsheetml/2009/9/main" objectType="CheckBox" fmlaLink="$BC$5" lockText="1" noThreeD="1"/>
</file>

<file path=xl/ctrlProps/ctrlProp151.xml><?xml version="1.0" encoding="utf-8"?>
<formControlPr xmlns="http://schemas.microsoft.com/office/spreadsheetml/2009/9/main" objectType="CheckBox" fmlaLink="$BC$6" lockText="1" noThreeD="1"/>
</file>

<file path=xl/ctrlProps/ctrlProp152.xml><?xml version="1.0" encoding="utf-8"?>
<formControlPr xmlns="http://schemas.microsoft.com/office/spreadsheetml/2009/9/main" objectType="CheckBox" fmlaLink="$BH$5" lockText="1" noThreeD="1"/>
</file>

<file path=xl/ctrlProps/ctrlProp153.xml><?xml version="1.0" encoding="utf-8"?>
<formControlPr xmlns="http://schemas.microsoft.com/office/spreadsheetml/2009/9/main" objectType="CheckBox" fmlaLink="$BH$6" lockText="1" noThreeD="1"/>
</file>

<file path=xl/ctrlProps/ctrlProp154.xml><?xml version="1.0" encoding="utf-8"?>
<formControlPr xmlns="http://schemas.microsoft.com/office/spreadsheetml/2009/9/main" objectType="CheckBox" fmlaLink="$BM$5" lockText="1" noThreeD="1"/>
</file>

<file path=xl/ctrlProps/ctrlProp155.xml><?xml version="1.0" encoding="utf-8"?>
<formControlPr xmlns="http://schemas.microsoft.com/office/spreadsheetml/2009/9/main" objectType="CheckBox" fmlaLink="$BM$6" lockText="1" noThreeD="1"/>
</file>

<file path=xl/ctrlProps/ctrlProp156.xml><?xml version="1.0" encoding="utf-8"?>
<formControlPr xmlns="http://schemas.microsoft.com/office/spreadsheetml/2009/9/main" objectType="CheckBox" fmlaLink="$BR$5" lockText="1" noThreeD="1"/>
</file>

<file path=xl/ctrlProps/ctrlProp157.xml><?xml version="1.0" encoding="utf-8"?>
<formControlPr xmlns="http://schemas.microsoft.com/office/spreadsheetml/2009/9/main" objectType="CheckBox" fmlaLink="$BR$6" lockText="1" noThreeD="1"/>
</file>

<file path=xl/ctrlProps/ctrlProp158.xml><?xml version="1.0" encoding="utf-8"?>
<formControlPr xmlns="http://schemas.microsoft.com/office/spreadsheetml/2009/9/main" objectType="CheckBox" fmlaLink="$BX$5" lockText="1" noThreeD="1"/>
</file>

<file path=xl/ctrlProps/ctrlProp159.xml><?xml version="1.0" encoding="utf-8"?>
<formControlPr xmlns="http://schemas.microsoft.com/office/spreadsheetml/2009/9/main" objectType="CheckBox" fmlaLink="$CC$5" lockText="1" noThreeD="1"/>
</file>

<file path=xl/ctrlProps/ctrlProp16.xml><?xml version="1.0" encoding="utf-8"?>
<formControlPr xmlns="http://schemas.microsoft.com/office/spreadsheetml/2009/9/main" objectType="CheckBox" fmlaLink="$CC$25" lockText="1" noThreeD="1"/>
</file>

<file path=xl/ctrlProps/ctrlProp160.xml><?xml version="1.0" encoding="utf-8"?>
<formControlPr xmlns="http://schemas.microsoft.com/office/spreadsheetml/2009/9/main" objectType="CheckBox" fmlaLink="$BC$10" lockText="1" noThreeD="1"/>
</file>

<file path=xl/ctrlProps/ctrlProp161.xml><?xml version="1.0" encoding="utf-8"?>
<formControlPr xmlns="http://schemas.microsoft.com/office/spreadsheetml/2009/9/main" objectType="CheckBox" fmlaLink="$BC$11" lockText="1" noThreeD="1"/>
</file>

<file path=xl/ctrlProps/ctrlProp162.xml><?xml version="1.0" encoding="utf-8"?>
<formControlPr xmlns="http://schemas.microsoft.com/office/spreadsheetml/2009/9/main" objectType="CheckBox" fmlaLink="$BG$10" lockText="1" noThreeD="1"/>
</file>

<file path=xl/ctrlProps/ctrlProp163.xml><?xml version="1.0" encoding="utf-8"?>
<formControlPr xmlns="http://schemas.microsoft.com/office/spreadsheetml/2009/9/main" objectType="CheckBox" fmlaLink="$BK$10" lockText="1" noThreeD="1"/>
</file>

<file path=xl/ctrlProps/ctrlProp164.xml><?xml version="1.0" encoding="utf-8"?>
<formControlPr xmlns="http://schemas.microsoft.com/office/spreadsheetml/2009/9/main" objectType="CheckBox" fmlaLink="$BO$10" lockText="1" noThreeD="1"/>
</file>

<file path=xl/ctrlProps/ctrlProp165.xml><?xml version="1.0" encoding="utf-8"?>
<formControlPr xmlns="http://schemas.microsoft.com/office/spreadsheetml/2009/9/main" objectType="CheckBox" fmlaLink="$BS$10" lockText="1" noThreeD="1"/>
</file>

<file path=xl/ctrlProps/ctrlProp166.xml><?xml version="1.0" encoding="utf-8"?>
<formControlPr xmlns="http://schemas.microsoft.com/office/spreadsheetml/2009/9/main" objectType="CheckBox" fmlaLink="$BW$10" lockText="1" noThreeD="1"/>
</file>

<file path=xl/ctrlProps/ctrlProp167.xml><?xml version="1.0" encoding="utf-8"?>
<formControlPr xmlns="http://schemas.microsoft.com/office/spreadsheetml/2009/9/main" objectType="CheckBox" fmlaLink="$BB$14" lockText="1" noThreeD="1"/>
</file>

<file path=xl/ctrlProps/ctrlProp168.xml><?xml version="1.0" encoding="utf-8"?>
<formControlPr xmlns="http://schemas.microsoft.com/office/spreadsheetml/2009/9/main" objectType="CheckBox" fmlaLink="$BB$15" lockText="1" noThreeD="1"/>
</file>

<file path=xl/ctrlProps/ctrlProp169.xml><?xml version="1.0" encoding="utf-8"?>
<formControlPr xmlns="http://schemas.microsoft.com/office/spreadsheetml/2009/9/main" objectType="CheckBox" fmlaLink="$BB$16" lockText="1" noThreeD="1"/>
</file>

<file path=xl/ctrlProps/ctrlProp17.xml><?xml version="1.0" encoding="utf-8"?>
<formControlPr xmlns="http://schemas.microsoft.com/office/spreadsheetml/2009/9/main" objectType="CheckBox" fmlaLink="$CC$33" lockText="1" noThreeD="1"/>
</file>

<file path=xl/ctrlProps/ctrlProp170.xml><?xml version="1.0" encoding="utf-8"?>
<formControlPr xmlns="http://schemas.microsoft.com/office/spreadsheetml/2009/9/main" objectType="CheckBox" fmlaLink="$BB$17" lockText="1" noThreeD="1"/>
</file>

<file path=xl/ctrlProps/ctrlProp171.xml><?xml version="1.0" encoding="utf-8"?>
<formControlPr xmlns="http://schemas.microsoft.com/office/spreadsheetml/2009/9/main" objectType="CheckBox" fmlaLink="$BB$18" lockText="1" noThreeD="1"/>
</file>

<file path=xl/ctrlProps/ctrlProp172.xml><?xml version="1.0" encoding="utf-8"?>
<formControlPr xmlns="http://schemas.microsoft.com/office/spreadsheetml/2009/9/main" objectType="CheckBox" fmlaLink="$BB$19" lockText="1" noThreeD="1"/>
</file>

<file path=xl/ctrlProps/ctrlProp173.xml><?xml version="1.0" encoding="utf-8"?>
<formControlPr xmlns="http://schemas.microsoft.com/office/spreadsheetml/2009/9/main" objectType="CheckBox" fmlaLink="$BB$20" lockText="1" noThreeD="1"/>
</file>

<file path=xl/ctrlProps/ctrlProp174.xml><?xml version="1.0" encoding="utf-8"?>
<formControlPr xmlns="http://schemas.microsoft.com/office/spreadsheetml/2009/9/main" objectType="CheckBox" fmlaLink="$BB$21" lockText="1" noThreeD="1"/>
</file>

<file path=xl/ctrlProps/ctrlProp175.xml><?xml version="1.0" encoding="utf-8"?>
<formControlPr xmlns="http://schemas.microsoft.com/office/spreadsheetml/2009/9/main" objectType="CheckBox" fmlaLink="$BB$22" lockText="1" noThreeD="1"/>
</file>

<file path=xl/ctrlProps/ctrlProp176.xml><?xml version="1.0" encoding="utf-8"?>
<formControlPr xmlns="http://schemas.microsoft.com/office/spreadsheetml/2009/9/main" objectType="CheckBox" fmlaLink="$BB$23" lockText="1" noThreeD="1"/>
</file>

<file path=xl/ctrlProps/ctrlProp177.xml><?xml version="1.0" encoding="utf-8"?>
<formControlPr xmlns="http://schemas.microsoft.com/office/spreadsheetml/2009/9/main" objectType="CheckBox" fmlaLink="$BB$24" lockText="1" noThreeD="1"/>
</file>

<file path=xl/ctrlProps/ctrlProp178.xml><?xml version="1.0" encoding="utf-8"?>
<formControlPr xmlns="http://schemas.microsoft.com/office/spreadsheetml/2009/9/main" objectType="CheckBox" fmlaLink="$BB$25" lockText="1" noThreeD="1"/>
</file>

<file path=xl/ctrlProps/ctrlProp179.xml><?xml version="1.0" encoding="utf-8"?>
<formControlPr xmlns="http://schemas.microsoft.com/office/spreadsheetml/2009/9/main" objectType="CheckBox" fmlaLink="$BB$26" lockText="1" noThreeD="1"/>
</file>

<file path=xl/ctrlProps/ctrlProp18.xml><?xml version="1.0" encoding="utf-8"?>
<formControlPr xmlns="http://schemas.microsoft.com/office/spreadsheetml/2009/9/main" objectType="CheckBox" fmlaLink="$CC$34" lockText="1" noThreeD="1"/>
</file>

<file path=xl/ctrlProps/ctrlProp180.xml><?xml version="1.0" encoding="utf-8"?>
<formControlPr xmlns="http://schemas.microsoft.com/office/spreadsheetml/2009/9/main" objectType="CheckBox" fmlaLink="$BB$27" lockText="1" noThreeD="1"/>
</file>

<file path=xl/ctrlProps/ctrlProp181.xml><?xml version="1.0" encoding="utf-8"?>
<formControlPr xmlns="http://schemas.microsoft.com/office/spreadsheetml/2009/9/main" objectType="CheckBox" fmlaLink="$BB$28" lockText="1" noThreeD="1"/>
</file>

<file path=xl/ctrlProps/ctrlProp182.xml><?xml version="1.0" encoding="utf-8"?>
<formControlPr xmlns="http://schemas.microsoft.com/office/spreadsheetml/2009/9/main" objectType="CheckBox" fmlaLink="$BB$29" lockText="1" noThreeD="1"/>
</file>

<file path=xl/ctrlProps/ctrlProp183.xml><?xml version="1.0" encoding="utf-8"?>
<formControlPr xmlns="http://schemas.microsoft.com/office/spreadsheetml/2009/9/main" objectType="CheckBox" fmlaLink="$BB$30" lockText="1" noThreeD="1"/>
</file>

<file path=xl/ctrlProps/ctrlProp184.xml><?xml version="1.0" encoding="utf-8"?>
<formControlPr xmlns="http://schemas.microsoft.com/office/spreadsheetml/2009/9/main" objectType="CheckBox" fmlaLink="$BB$31" lockText="1" noThreeD="1"/>
</file>

<file path=xl/ctrlProps/ctrlProp185.xml><?xml version="1.0" encoding="utf-8"?>
<formControlPr xmlns="http://schemas.microsoft.com/office/spreadsheetml/2009/9/main" objectType="CheckBox" fmlaLink="$BB$32" lockText="1" noThreeD="1"/>
</file>

<file path=xl/ctrlProps/ctrlProp186.xml><?xml version="1.0" encoding="utf-8"?>
<formControlPr xmlns="http://schemas.microsoft.com/office/spreadsheetml/2009/9/main" objectType="CheckBox" fmlaLink="$BB$33" lockText="1" noThreeD="1"/>
</file>

<file path=xl/ctrlProps/ctrlProp187.xml><?xml version="1.0" encoding="utf-8"?>
<formControlPr xmlns="http://schemas.microsoft.com/office/spreadsheetml/2009/9/main" objectType="CheckBox" fmlaLink="$BB$34" lockText="1" noThreeD="1"/>
</file>

<file path=xl/ctrlProps/ctrlProp188.xml><?xml version="1.0" encoding="utf-8"?>
<formControlPr xmlns="http://schemas.microsoft.com/office/spreadsheetml/2009/9/main" objectType="CheckBox" fmlaLink="$BB$35" lockText="1" noThreeD="1"/>
</file>

<file path=xl/ctrlProps/ctrlProp189.xml><?xml version="1.0" encoding="utf-8"?>
<formControlPr xmlns="http://schemas.microsoft.com/office/spreadsheetml/2009/9/main" objectType="CheckBox" fmlaLink="$BB$36" lockText="1" noThreeD="1"/>
</file>

<file path=xl/ctrlProps/ctrlProp19.xml><?xml version="1.0" encoding="utf-8"?>
<formControlPr xmlns="http://schemas.microsoft.com/office/spreadsheetml/2009/9/main" objectType="CheckBox" fmlaLink="$CC$35" lockText="1" noThreeD="1"/>
</file>

<file path=xl/ctrlProps/ctrlProp190.xml><?xml version="1.0" encoding="utf-8"?>
<formControlPr xmlns="http://schemas.microsoft.com/office/spreadsheetml/2009/9/main" objectType="CheckBox" fmlaLink="$BB$37" lockText="1" noThreeD="1"/>
</file>

<file path=xl/ctrlProps/ctrlProp191.xml><?xml version="1.0" encoding="utf-8"?>
<formControlPr xmlns="http://schemas.microsoft.com/office/spreadsheetml/2009/9/main" objectType="CheckBox" fmlaLink="$BB$38" lockText="1" noThreeD="1"/>
</file>

<file path=xl/ctrlProps/ctrlProp192.xml><?xml version="1.0" encoding="utf-8"?>
<formControlPr xmlns="http://schemas.microsoft.com/office/spreadsheetml/2009/9/main" objectType="CheckBox" fmlaLink="$BB$41" lockText="1" noThreeD="1"/>
</file>

<file path=xl/ctrlProps/ctrlProp193.xml><?xml version="1.0" encoding="utf-8"?>
<formControlPr xmlns="http://schemas.microsoft.com/office/spreadsheetml/2009/9/main" objectType="CheckBox" fmlaLink="$BB$42" lockText="1" noThreeD="1"/>
</file>

<file path=xl/ctrlProps/ctrlProp194.xml><?xml version="1.0" encoding="utf-8"?>
<formControlPr xmlns="http://schemas.microsoft.com/office/spreadsheetml/2009/9/main" objectType="CheckBox" fmlaLink="$BB$43" lockText="1" noThreeD="1"/>
</file>

<file path=xl/ctrlProps/ctrlProp195.xml><?xml version="1.0" encoding="utf-8"?>
<formControlPr xmlns="http://schemas.microsoft.com/office/spreadsheetml/2009/9/main" objectType="CheckBox" fmlaLink="$BB$44" lockText="1" noThreeD="1"/>
</file>

<file path=xl/ctrlProps/ctrlProp196.xml><?xml version="1.0" encoding="utf-8"?>
<formControlPr xmlns="http://schemas.microsoft.com/office/spreadsheetml/2009/9/main" objectType="CheckBox" fmlaLink="$BB$45" lockText="1" noThreeD="1"/>
</file>

<file path=xl/ctrlProps/ctrlProp197.xml><?xml version="1.0" encoding="utf-8"?>
<formControlPr xmlns="http://schemas.microsoft.com/office/spreadsheetml/2009/9/main" objectType="CheckBox" fmlaLink="$BB$58" lockText="1" noThreeD="1"/>
</file>

<file path=xl/ctrlProps/ctrlProp198.xml><?xml version="1.0" encoding="utf-8"?>
<formControlPr xmlns="http://schemas.microsoft.com/office/spreadsheetml/2009/9/main" objectType="CheckBox" fmlaLink="$BB$46" lockText="1" noThreeD="1"/>
</file>

<file path=xl/ctrlProps/ctrlProp199.xml><?xml version="1.0" encoding="utf-8"?>
<formControlPr xmlns="http://schemas.microsoft.com/office/spreadsheetml/2009/9/main" objectType="CheckBox" fmlaLink="$BB$47"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00.xml><?xml version="1.0" encoding="utf-8"?>
<formControlPr xmlns="http://schemas.microsoft.com/office/spreadsheetml/2009/9/main" objectType="CheckBox" fmlaLink="$BB$48" lockText="1" noThreeD="1"/>
</file>

<file path=xl/ctrlProps/ctrlProp201.xml><?xml version="1.0" encoding="utf-8"?>
<formControlPr xmlns="http://schemas.microsoft.com/office/spreadsheetml/2009/9/main" objectType="CheckBox" fmlaLink="$BB$49" lockText="1" noThreeD="1"/>
</file>

<file path=xl/ctrlProps/ctrlProp202.xml><?xml version="1.0" encoding="utf-8"?>
<formControlPr xmlns="http://schemas.microsoft.com/office/spreadsheetml/2009/9/main" objectType="CheckBox" fmlaLink="$BB$50" lockText="1" noThreeD="1"/>
</file>

<file path=xl/ctrlProps/ctrlProp203.xml><?xml version="1.0" encoding="utf-8"?>
<formControlPr xmlns="http://schemas.microsoft.com/office/spreadsheetml/2009/9/main" objectType="CheckBox" fmlaLink="$BB$48" lockText="1" noThreeD="1"/>
</file>

<file path=xl/ctrlProps/ctrlProp204.xml><?xml version="1.0" encoding="utf-8"?>
<formControlPr xmlns="http://schemas.microsoft.com/office/spreadsheetml/2009/9/main" objectType="CheckBox" fmlaLink="$BB$51" lockText="1" noThreeD="1"/>
</file>

<file path=xl/ctrlProps/ctrlProp205.xml><?xml version="1.0" encoding="utf-8"?>
<formControlPr xmlns="http://schemas.microsoft.com/office/spreadsheetml/2009/9/main" objectType="CheckBox" fmlaLink="$BB$48" lockText="1" noThreeD="1"/>
</file>

<file path=xl/ctrlProps/ctrlProp206.xml><?xml version="1.0" encoding="utf-8"?>
<formControlPr xmlns="http://schemas.microsoft.com/office/spreadsheetml/2009/9/main" objectType="CheckBox" fmlaLink="$BB$52" lockText="1" noThreeD="1"/>
</file>

<file path=xl/ctrlProps/ctrlProp207.xml><?xml version="1.0" encoding="utf-8"?>
<formControlPr xmlns="http://schemas.microsoft.com/office/spreadsheetml/2009/9/main" objectType="CheckBox" fmlaLink="$BB$39" lockText="1" noThreeD="1"/>
</file>

<file path=xl/ctrlProps/ctrlProp208.xml><?xml version="1.0" encoding="utf-8"?>
<formControlPr xmlns="http://schemas.microsoft.com/office/spreadsheetml/2009/9/main" objectType="CheckBox" fmlaLink="$BB$40" lockText="1" noThreeD="1"/>
</file>

<file path=xl/ctrlProps/ctrlProp209.xml><?xml version="1.0" encoding="utf-8"?>
<formControlPr xmlns="http://schemas.microsoft.com/office/spreadsheetml/2009/9/main" objectType="CheckBox" fmlaLink="$BB$39" lockText="1" noThreeD="1"/>
</file>

<file path=xl/ctrlProps/ctrlProp21.xml><?xml version="1.0" encoding="utf-8"?>
<formControlPr xmlns="http://schemas.microsoft.com/office/spreadsheetml/2009/9/main" objectType="CheckBox" fmlaLink="$CC$37" lockText="1" noThreeD="1"/>
</file>

<file path=xl/ctrlProps/ctrlProp210.xml><?xml version="1.0" encoding="utf-8"?>
<formControlPr xmlns="http://schemas.microsoft.com/office/spreadsheetml/2009/9/main" objectType="CheckBox" fmlaLink="$BB$40" lockText="1" noThreeD="1"/>
</file>

<file path=xl/ctrlProps/ctrlProp211.xml><?xml version="1.0" encoding="utf-8"?>
<formControlPr xmlns="http://schemas.microsoft.com/office/spreadsheetml/2009/9/main" objectType="CheckBox" fmlaLink="$BB$53" lockText="1" noThreeD="1"/>
</file>

<file path=xl/ctrlProps/ctrlProp212.xml><?xml version="1.0" encoding="utf-8"?>
<formControlPr xmlns="http://schemas.microsoft.com/office/spreadsheetml/2009/9/main" objectType="CheckBox" fmlaLink="$BB$54" lockText="1" noThreeD="1"/>
</file>

<file path=xl/ctrlProps/ctrlProp213.xml><?xml version="1.0" encoding="utf-8"?>
<formControlPr xmlns="http://schemas.microsoft.com/office/spreadsheetml/2009/9/main" objectType="CheckBox" fmlaLink="$BB$55" lockText="1" noThreeD="1"/>
</file>

<file path=xl/ctrlProps/ctrlProp214.xml><?xml version="1.0" encoding="utf-8"?>
<formControlPr xmlns="http://schemas.microsoft.com/office/spreadsheetml/2009/9/main" objectType="CheckBox" fmlaLink="$BB$56" lockText="1" noThreeD="1"/>
</file>

<file path=xl/ctrlProps/ctrlProp215.xml><?xml version="1.0" encoding="utf-8"?>
<formControlPr xmlns="http://schemas.microsoft.com/office/spreadsheetml/2009/9/main" objectType="Button" lockText="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C$5" lockText="1" noThreeD="1"/>
</file>

<file path=xl/ctrlProps/ctrlProp42.xml><?xml version="1.0" encoding="utf-8"?>
<formControlPr xmlns="http://schemas.microsoft.com/office/spreadsheetml/2009/9/main" objectType="CheckBox" fmlaLink="$BC$6" lockText="1" noThreeD="1"/>
</file>

<file path=xl/ctrlProps/ctrlProp43.xml><?xml version="1.0" encoding="utf-8"?>
<formControlPr xmlns="http://schemas.microsoft.com/office/spreadsheetml/2009/9/main" objectType="CheckBox" fmlaLink="$BH$5" lockText="1" noThreeD="1"/>
</file>

<file path=xl/ctrlProps/ctrlProp44.xml><?xml version="1.0" encoding="utf-8"?>
<formControlPr xmlns="http://schemas.microsoft.com/office/spreadsheetml/2009/9/main" objectType="CheckBox" fmlaLink="$BH$6" lockText="1" noThreeD="1"/>
</file>

<file path=xl/ctrlProps/ctrlProp45.xml><?xml version="1.0" encoding="utf-8"?>
<formControlPr xmlns="http://schemas.microsoft.com/office/spreadsheetml/2009/9/main" objectType="CheckBox" fmlaLink="$BM$5" lockText="1" noThreeD="1"/>
</file>

<file path=xl/ctrlProps/ctrlProp46.xml><?xml version="1.0" encoding="utf-8"?>
<formControlPr xmlns="http://schemas.microsoft.com/office/spreadsheetml/2009/9/main" objectType="CheckBox" fmlaLink="$BM$6" lockText="1" noThreeD="1"/>
</file>

<file path=xl/ctrlProps/ctrlProp47.xml><?xml version="1.0" encoding="utf-8"?>
<formControlPr xmlns="http://schemas.microsoft.com/office/spreadsheetml/2009/9/main" objectType="CheckBox" fmlaLink="$BR$5" lockText="1" noThreeD="1"/>
</file>

<file path=xl/ctrlProps/ctrlProp48.xml><?xml version="1.0" encoding="utf-8"?>
<formControlPr xmlns="http://schemas.microsoft.com/office/spreadsheetml/2009/9/main" objectType="CheckBox" fmlaLink="$BR$6" lockText="1" noThreeD="1"/>
</file>

<file path=xl/ctrlProps/ctrlProp49.xml><?xml version="1.0" encoding="utf-8"?>
<formControlPr xmlns="http://schemas.microsoft.com/office/spreadsheetml/2009/9/main" objectType="CheckBox" fmlaLink="$BX$5"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CC$5" lockText="1" noThreeD="1"/>
</file>

<file path=xl/ctrlProps/ctrlProp51.xml><?xml version="1.0" encoding="utf-8"?>
<formControlPr xmlns="http://schemas.microsoft.com/office/spreadsheetml/2009/9/main" objectType="CheckBox" fmlaLink="$BC$10" lockText="1" noThreeD="1"/>
</file>

<file path=xl/ctrlProps/ctrlProp52.xml><?xml version="1.0" encoding="utf-8"?>
<formControlPr xmlns="http://schemas.microsoft.com/office/spreadsheetml/2009/9/main" objectType="CheckBox" fmlaLink="$BC$11" lockText="1" noThreeD="1"/>
</file>

<file path=xl/ctrlProps/ctrlProp53.xml><?xml version="1.0" encoding="utf-8"?>
<formControlPr xmlns="http://schemas.microsoft.com/office/spreadsheetml/2009/9/main" objectType="CheckBox" fmlaLink="$BG$10" lockText="1" noThreeD="1"/>
</file>

<file path=xl/ctrlProps/ctrlProp54.xml><?xml version="1.0" encoding="utf-8"?>
<formControlPr xmlns="http://schemas.microsoft.com/office/spreadsheetml/2009/9/main" objectType="CheckBox" fmlaLink="$BK$10" lockText="1" noThreeD="1"/>
</file>

<file path=xl/ctrlProps/ctrlProp55.xml><?xml version="1.0" encoding="utf-8"?>
<formControlPr xmlns="http://schemas.microsoft.com/office/spreadsheetml/2009/9/main" objectType="CheckBox" fmlaLink="$BO$10" lockText="1" noThreeD="1"/>
</file>

<file path=xl/ctrlProps/ctrlProp56.xml><?xml version="1.0" encoding="utf-8"?>
<formControlPr xmlns="http://schemas.microsoft.com/office/spreadsheetml/2009/9/main" objectType="CheckBox" fmlaLink="$BS$10" lockText="1" noThreeD="1"/>
</file>

<file path=xl/ctrlProps/ctrlProp57.xml><?xml version="1.0" encoding="utf-8"?>
<formControlPr xmlns="http://schemas.microsoft.com/office/spreadsheetml/2009/9/main" objectType="CheckBox" fmlaLink="$BW$10" lockText="1" noThreeD="1"/>
</file>

<file path=xl/ctrlProps/ctrlProp58.xml><?xml version="1.0" encoding="utf-8"?>
<formControlPr xmlns="http://schemas.microsoft.com/office/spreadsheetml/2009/9/main" objectType="CheckBox" fmlaLink="$BB$14" lockText="1" noThreeD="1"/>
</file>

<file path=xl/ctrlProps/ctrlProp59.xml><?xml version="1.0" encoding="utf-8"?>
<formControlPr xmlns="http://schemas.microsoft.com/office/spreadsheetml/2009/9/main" objectType="CheckBox" fmlaLink="$BB$15"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16" lockText="1" noThreeD="1"/>
</file>

<file path=xl/ctrlProps/ctrlProp61.xml><?xml version="1.0" encoding="utf-8"?>
<formControlPr xmlns="http://schemas.microsoft.com/office/spreadsheetml/2009/9/main" objectType="CheckBox" fmlaLink="$BB$17" lockText="1" noThreeD="1"/>
</file>

<file path=xl/ctrlProps/ctrlProp62.xml><?xml version="1.0" encoding="utf-8"?>
<formControlPr xmlns="http://schemas.microsoft.com/office/spreadsheetml/2009/9/main" objectType="CheckBox" fmlaLink="$BB$18" lockText="1" noThreeD="1"/>
</file>

<file path=xl/ctrlProps/ctrlProp63.xml><?xml version="1.0" encoding="utf-8"?>
<formControlPr xmlns="http://schemas.microsoft.com/office/spreadsheetml/2009/9/main" objectType="CheckBox" fmlaLink="$BB$19" lockText="1" noThreeD="1"/>
</file>

<file path=xl/ctrlProps/ctrlProp64.xml><?xml version="1.0" encoding="utf-8"?>
<formControlPr xmlns="http://schemas.microsoft.com/office/spreadsheetml/2009/9/main" objectType="CheckBox" fmlaLink="$BB$20" lockText="1" noThreeD="1"/>
</file>

<file path=xl/ctrlProps/ctrlProp65.xml><?xml version="1.0" encoding="utf-8"?>
<formControlPr xmlns="http://schemas.microsoft.com/office/spreadsheetml/2009/9/main" objectType="CheckBox" fmlaLink="$BB$21" lockText="1" noThreeD="1"/>
</file>

<file path=xl/ctrlProps/ctrlProp66.xml><?xml version="1.0" encoding="utf-8"?>
<formControlPr xmlns="http://schemas.microsoft.com/office/spreadsheetml/2009/9/main" objectType="CheckBox" fmlaLink="$BB$24" lockText="1" noThreeD="1"/>
</file>

<file path=xl/ctrlProps/ctrlProp67.xml><?xml version="1.0" encoding="utf-8"?>
<formControlPr xmlns="http://schemas.microsoft.com/office/spreadsheetml/2009/9/main" objectType="CheckBox" fmlaLink="$BB$25" lockText="1" noThreeD="1"/>
</file>

<file path=xl/ctrlProps/ctrlProp68.xml><?xml version="1.0" encoding="utf-8"?>
<formControlPr xmlns="http://schemas.microsoft.com/office/spreadsheetml/2009/9/main" objectType="CheckBox" fmlaLink="$BB$26" lockText="1" noThreeD="1"/>
</file>

<file path=xl/ctrlProps/ctrlProp69.xml><?xml version="1.0" encoding="utf-8"?>
<formControlPr xmlns="http://schemas.microsoft.com/office/spreadsheetml/2009/9/main" objectType="CheckBox" fmlaLink="$BB$27"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28" lockText="1" noThreeD="1"/>
</file>

<file path=xl/ctrlProps/ctrlProp71.xml><?xml version="1.0" encoding="utf-8"?>
<formControlPr xmlns="http://schemas.microsoft.com/office/spreadsheetml/2009/9/main" objectType="CheckBox" fmlaLink="$BB$31" lockText="1" noThreeD="1"/>
</file>

<file path=xl/ctrlProps/ctrlProp72.xml><?xml version="1.0" encoding="utf-8"?>
<formControlPr xmlns="http://schemas.microsoft.com/office/spreadsheetml/2009/9/main" objectType="CheckBox" fmlaLink="$BB$32" lockText="1" noThreeD="1"/>
</file>

<file path=xl/ctrlProps/ctrlProp73.xml><?xml version="1.0" encoding="utf-8"?>
<formControlPr xmlns="http://schemas.microsoft.com/office/spreadsheetml/2009/9/main" objectType="CheckBox" fmlaLink="$BB$33" lockText="1" noThreeD="1"/>
</file>

<file path=xl/ctrlProps/ctrlProp74.xml><?xml version="1.0" encoding="utf-8"?>
<formControlPr xmlns="http://schemas.microsoft.com/office/spreadsheetml/2009/9/main" objectType="CheckBox" fmlaLink="$BB$34" lockText="1" noThreeD="1"/>
</file>

<file path=xl/ctrlProps/ctrlProp75.xml><?xml version="1.0" encoding="utf-8"?>
<formControlPr xmlns="http://schemas.microsoft.com/office/spreadsheetml/2009/9/main" objectType="CheckBox" fmlaLink="$BB$35" lockText="1" noThreeD="1"/>
</file>

<file path=xl/ctrlProps/ctrlProp76.xml><?xml version="1.0" encoding="utf-8"?>
<formControlPr xmlns="http://schemas.microsoft.com/office/spreadsheetml/2009/9/main" objectType="CheckBox" fmlaLink="$BB$36" lockText="1" noThreeD="1"/>
</file>

<file path=xl/ctrlProps/ctrlProp77.xml><?xml version="1.0" encoding="utf-8"?>
<formControlPr xmlns="http://schemas.microsoft.com/office/spreadsheetml/2009/9/main" objectType="CheckBox" fmlaLink="$BB$37" lockText="1" noThreeD="1"/>
</file>

<file path=xl/ctrlProps/ctrlProp78.xml><?xml version="1.0" encoding="utf-8"?>
<formControlPr xmlns="http://schemas.microsoft.com/office/spreadsheetml/2009/9/main" objectType="CheckBox" fmlaLink="$BB$38" lockText="1" noThreeD="1"/>
</file>

<file path=xl/ctrlProps/ctrlProp79.xml><?xml version="1.0" encoding="utf-8"?>
<formControlPr xmlns="http://schemas.microsoft.com/office/spreadsheetml/2009/9/main" objectType="CheckBox" fmlaLink="$BB$39"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40" lockText="1" noThreeD="1"/>
</file>

<file path=xl/ctrlProps/ctrlProp81.xml><?xml version="1.0" encoding="utf-8"?>
<formControlPr xmlns="http://schemas.microsoft.com/office/spreadsheetml/2009/9/main" objectType="CheckBox" fmlaLink="$BB$41" lockText="1" noThreeD="1"/>
</file>

<file path=xl/ctrlProps/ctrlProp82.xml><?xml version="1.0" encoding="utf-8"?>
<formControlPr xmlns="http://schemas.microsoft.com/office/spreadsheetml/2009/9/main" objectType="CheckBox" fmlaLink="$BB$42" lockText="1" noThreeD="1"/>
</file>

<file path=xl/ctrlProps/ctrlProp83.xml><?xml version="1.0" encoding="utf-8"?>
<formControlPr xmlns="http://schemas.microsoft.com/office/spreadsheetml/2009/9/main" objectType="CheckBox" fmlaLink="$BB$43" lockText="1" noThreeD="1"/>
</file>

<file path=xl/ctrlProps/ctrlProp84.xml><?xml version="1.0" encoding="utf-8"?>
<formControlPr xmlns="http://schemas.microsoft.com/office/spreadsheetml/2009/9/main" objectType="CheckBox" fmlaLink="$BB$44" lockText="1" noThreeD="1"/>
</file>

<file path=xl/ctrlProps/ctrlProp85.xml><?xml version="1.0" encoding="utf-8"?>
<formControlPr xmlns="http://schemas.microsoft.com/office/spreadsheetml/2009/9/main" objectType="CheckBox" fmlaLink="$BB$45" lockText="1" noThreeD="1"/>
</file>

<file path=xl/ctrlProps/ctrlProp86.xml><?xml version="1.0" encoding="utf-8"?>
<formControlPr xmlns="http://schemas.microsoft.com/office/spreadsheetml/2009/9/main" objectType="CheckBox" fmlaLink="$BB$50" lockText="1" noThreeD="1"/>
</file>

<file path=xl/ctrlProps/ctrlProp87.xml><?xml version="1.0" encoding="utf-8"?>
<formControlPr xmlns="http://schemas.microsoft.com/office/spreadsheetml/2009/9/main" objectType="CheckBox" fmlaLink="$BB$22" lockText="1" noThreeD="1"/>
</file>

<file path=xl/ctrlProps/ctrlProp88.xml><?xml version="1.0" encoding="utf-8"?>
<formControlPr xmlns="http://schemas.microsoft.com/office/spreadsheetml/2009/9/main" objectType="CheckBox" fmlaLink="$BB$23" lockText="1" noThreeD="1"/>
</file>

<file path=xl/ctrlProps/ctrlProp89.xml><?xml version="1.0" encoding="utf-8"?>
<formControlPr xmlns="http://schemas.microsoft.com/office/spreadsheetml/2009/9/main" objectType="CheckBox" fmlaLink="$BB$46"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47" lockText="1" noThreeD="1"/>
</file>

<file path=xl/ctrlProps/ctrlProp91.xml><?xml version="1.0" encoding="utf-8"?>
<formControlPr xmlns="http://schemas.microsoft.com/office/spreadsheetml/2009/9/main" objectType="CheckBox" fmlaLink="$BB$48" lockText="1" noThreeD="1"/>
</file>

<file path=xl/ctrlProps/ctrlProp92.xml><?xml version="1.0" encoding="utf-8"?>
<formControlPr xmlns="http://schemas.microsoft.com/office/spreadsheetml/2009/9/main" objectType="CheckBox" fmlaLink="$BB$29" lockText="1" noThreeD="1"/>
</file>

<file path=xl/ctrlProps/ctrlProp93.xml><?xml version="1.0" encoding="utf-8"?>
<formControlPr xmlns="http://schemas.microsoft.com/office/spreadsheetml/2009/9/main" objectType="CheckBox" fmlaLink="$BB$30" lockText="1" noThreeD="1"/>
</file>

<file path=xl/ctrlProps/ctrlProp94.xml><?xml version="1.0" encoding="utf-8"?>
<formControlPr xmlns="http://schemas.microsoft.com/office/spreadsheetml/2009/9/main" objectType="CheckBox" fmlaLink="$BC$5" lockText="1" noThreeD="1"/>
</file>

<file path=xl/ctrlProps/ctrlProp95.xml><?xml version="1.0" encoding="utf-8"?>
<formControlPr xmlns="http://schemas.microsoft.com/office/spreadsheetml/2009/9/main" objectType="CheckBox" fmlaLink="$BC$6" lockText="1" noThreeD="1"/>
</file>

<file path=xl/ctrlProps/ctrlProp96.xml><?xml version="1.0" encoding="utf-8"?>
<formControlPr xmlns="http://schemas.microsoft.com/office/spreadsheetml/2009/9/main" objectType="CheckBox" fmlaLink="$BC$7" lockText="1" noThreeD="1"/>
</file>

<file path=xl/ctrlProps/ctrlProp97.xml><?xml version="1.0" encoding="utf-8"?>
<formControlPr xmlns="http://schemas.microsoft.com/office/spreadsheetml/2009/9/main" objectType="CheckBox" fmlaLink="$BH$5" lockText="1" noThreeD="1"/>
</file>

<file path=xl/ctrlProps/ctrlProp98.xml><?xml version="1.0" encoding="utf-8"?>
<formControlPr xmlns="http://schemas.microsoft.com/office/spreadsheetml/2009/9/main" objectType="CheckBox" fmlaLink="$BH$6" lockText="1" noThreeD="1"/>
</file>

<file path=xl/ctrlProps/ctrlProp99.xml><?xml version="1.0" encoding="utf-8"?>
<formControlPr xmlns="http://schemas.microsoft.com/office/spreadsheetml/2009/9/main" objectType="CheckBox" fmlaLink="$BH$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2BE3A329-2989-4DCE-8586-4D64612098C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49153" name="Button 1" hidden="1">
              <a:extLst>
                <a:ext uri="{63B3BB69-23CF-44E3-9099-C40C66FF867C}">
                  <a14:compatExt spid="_x0000_s49153"/>
                </a:ext>
                <a:ext uri="{FF2B5EF4-FFF2-40B4-BE49-F238E27FC236}">
                  <a16:creationId xmlns:a16="http://schemas.microsoft.com/office/drawing/2014/main" id="{00000000-0008-0000-0000-000001C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49154" name="Button 2" hidden="1">
              <a:extLst>
                <a:ext uri="{63B3BB69-23CF-44E3-9099-C40C66FF867C}">
                  <a14:compatExt spid="_x0000_s49154"/>
                </a:ext>
                <a:ext uri="{FF2B5EF4-FFF2-40B4-BE49-F238E27FC236}">
                  <a16:creationId xmlns:a16="http://schemas.microsoft.com/office/drawing/2014/main" id="{00000000-0008-0000-0000-000002C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49155" name="Button 3" hidden="1">
              <a:extLst>
                <a:ext uri="{63B3BB69-23CF-44E3-9099-C40C66FF867C}">
                  <a14:compatExt spid="_x0000_s49155"/>
                </a:ext>
                <a:ext uri="{FF2B5EF4-FFF2-40B4-BE49-F238E27FC236}">
                  <a16:creationId xmlns:a16="http://schemas.microsoft.com/office/drawing/2014/main" id="{00000000-0008-0000-0000-000003C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49156" name="Button 4" hidden="1">
              <a:extLst>
                <a:ext uri="{63B3BB69-23CF-44E3-9099-C40C66FF867C}">
                  <a14:compatExt spid="_x0000_s49156"/>
                </a:ext>
                <a:ext uri="{FF2B5EF4-FFF2-40B4-BE49-F238E27FC236}">
                  <a16:creationId xmlns:a16="http://schemas.microsoft.com/office/drawing/2014/main" id="{00000000-0008-0000-0000-000004C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49157" name="Button 5" hidden="1">
              <a:extLst>
                <a:ext uri="{63B3BB69-23CF-44E3-9099-C40C66FF867C}">
                  <a14:compatExt spid="_x0000_s49157"/>
                </a:ext>
                <a:ext uri="{FF2B5EF4-FFF2-40B4-BE49-F238E27FC236}">
                  <a16:creationId xmlns:a16="http://schemas.microsoft.com/office/drawing/2014/main" id="{00000000-0008-0000-0000-000005C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49158" name="Button 6" hidden="1">
              <a:extLst>
                <a:ext uri="{63B3BB69-23CF-44E3-9099-C40C66FF867C}">
                  <a14:compatExt spid="_x0000_s49158"/>
                </a:ext>
                <a:ext uri="{FF2B5EF4-FFF2-40B4-BE49-F238E27FC236}">
                  <a16:creationId xmlns:a16="http://schemas.microsoft.com/office/drawing/2014/main" id="{00000000-0008-0000-0000-000006C0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0000-000007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0000-000008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0000-000009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0000-00000A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49163" name="Check Box 11" hidden="1">
              <a:extLst>
                <a:ext uri="{63B3BB69-23CF-44E3-9099-C40C66FF867C}">
                  <a14:compatExt spid="_x0000_s49163"/>
                </a:ext>
                <a:ext uri="{FF2B5EF4-FFF2-40B4-BE49-F238E27FC236}">
                  <a16:creationId xmlns:a16="http://schemas.microsoft.com/office/drawing/2014/main" id="{00000000-0008-0000-0000-00000B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49164" name="Check Box 12" hidden="1">
              <a:extLst>
                <a:ext uri="{63B3BB69-23CF-44E3-9099-C40C66FF867C}">
                  <a14:compatExt spid="_x0000_s49164"/>
                </a:ext>
                <a:ext uri="{FF2B5EF4-FFF2-40B4-BE49-F238E27FC236}">
                  <a16:creationId xmlns:a16="http://schemas.microsoft.com/office/drawing/2014/main" id="{00000000-0008-0000-0000-00000C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49165" name="Check Box 13" hidden="1">
              <a:extLst>
                <a:ext uri="{63B3BB69-23CF-44E3-9099-C40C66FF867C}">
                  <a14:compatExt spid="_x0000_s49165"/>
                </a:ext>
                <a:ext uri="{FF2B5EF4-FFF2-40B4-BE49-F238E27FC236}">
                  <a16:creationId xmlns:a16="http://schemas.microsoft.com/office/drawing/2014/main" id="{00000000-0008-0000-0000-00000D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49166" name="Check Box 14" hidden="1">
              <a:extLst>
                <a:ext uri="{63B3BB69-23CF-44E3-9099-C40C66FF867C}">
                  <a14:compatExt spid="_x0000_s49166"/>
                </a:ext>
                <a:ext uri="{FF2B5EF4-FFF2-40B4-BE49-F238E27FC236}">
                  <a16:creationId xmlns:a16="http://schemas.microsoft.com/office/drawing/2014/main" id="{00000000-0008-0000-0000-00000E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49167" name="Check Box 15" hidden="1">
              <a:extLst>
                <a:ext uri="{63B3BB69-23CF-44E3-9099-C40C66FF867C}">
                  <a14:compatExt spid="_x0000_s49167"/>
                </a:ext>
                <a:ext uri="{FF2B5EF4-FFF2-40B4-BE49-F238E27FC236}">
                  <a16:creationId xmlns:a16="http://schemas.microsoft.com/office/drawing/2014/main" id="{00000000-0008-0000-0000-00000F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49168" name="Check Box 16" hidden="1">
              <a:extLst>
                <a:ext uri="{63B3BB69-23CF-44E3-9099-C40C66FF867C}">
                  <a14:compatExt spid="_x0000_s49168"/>
                </a:ext>
                <a:ext uri="{FF2B5EF4-FFF2-40B4-BE49-F238E27FC236}">
                  <a16:creationId xmlns:a16="http://schemas.microsoft.com/office/drawing/2014/main" id="{00000000-0008-0000-0000-000010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49169" name="Check Box 17" hidden="1">
              <a:extLst>
                <a:ext uri="{63B3BB69-23CF-44E3-9099-C40C66FF867C}">
                  <a14:compatExt spid="_x0000_s49169"/>
                </a:ext>
                <a:ext uri="{FF2B5EF4-FFF2-40B4-BE49-F238E27FC236}">
                  <a16:creationId xmlns:a16="http://schemas.microsoft.com/office/drawing/2014/main" id="{00000000-0008-0000-0000-000011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49170" name="Check Box 18" hidden="1">
              <a:extLst>
                <a:ext uri="{63B3BB69-23CF-44E3-9099-C40C66FF867C}">
                  <a14:compatExt spid="_x0000_s49170"/>
                </a:ext>
                <a:ext uri="{FF2B5EF4-FFF2-40B4-BE49-F238E27FC236}">
                  <a16:creationId xmlns:a16="http://schemas.microsoft.com/office/drawing/2014/main" id="{00000000-0008-0000-0000-000012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49171" name="Check Box 19" hidden="1">
              <a:extLst>
                <a:ext uri="{63B3BB69-23CF-44E3-9099-C40C66FF867C}">
                  <a14:compatExt spid="_x0000_s49171"/>
                </a:ext>
                <a:ext uri="{FF2B5EF4-FFF2-40B4-BE49-F238E27FC236}">
                  <a16:creationId xmlns:a16="http://schemas.microsoft.com/office/drawing/2014/main" id="{00000000-0008-0000-0000-000013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49172" name="Check Box 20" hidden="1">
              <a:extLst>
                <a:ext uri="{63B3BB69-23CF-44E3-9099-C40C66FF867C}">
                  <a14:compatExt spid="_x0000_s49172"/>
                </a:ext>
                <a:ext uri="{FF2B5EF4-FFF2-40B4-BE49-F238E27FC236}">
                  <a16:creationId xmlns:a16="http://schemas.microsoft.com/office/drawing/2014/main" id="{00000000-0008-0000-0000-000014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49173" name="Check Box 21" hidden="1">
              <a:extLst>
                <a:ext uri="{63B3BB69-23CF-44E3-9099-C40C66FF867C}">
                  <a14:compatExt spid="_x0000_s49173"/>
                </a:ext>
                <a:ext uri="{FF2B5EF4-FFF2-40B4-BE49-F238E27FC236}">
                  <a16:creationId xmlns:a16="http://schemas.microsoft.com/office/drawing/2014/main" id="{00000000-0008-0000-0000-000015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49174" name="Check Box 22" hidden="1">
              <a:extLst>
                <a:ext uri="{63B3BB69-23CF-44E3-9099-C40C66FF867C}">
                  <a14:compatExt spid="_x0000_s49174"/>
                </a:ext>
                <a:ext uri="{FF2B5EF4-FFF2-40B4-BE49-F238E27FC236}">
                  <a16:creationId xmlns:a16="http://schemas.microsoft.com/office/drawing/2014/main" id="{00000000-0008-0000-0000-000016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49175" name="Check Box 23" hidden="1">
              <a:extLst>
                <a:ext uri="{63B3BB69-23CF-44E3-9099-C40C66FF867C}">
                  <a14:compatExt spid="_x0000_s49175"/>
                </a:ext>
                <a:ext uri="{FF2B5EF4-FFF2-40B4-BE49-F238E27FC236}">
                  <a16:creationId xmlns:a16="http://schemas.microsoft.com/office/drawing/2014/main" id="{00000000-0008-0000-0000-000017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49176" name="Check Box 24" hidden="1">
              <a:extLst>
                <a:ext uri="{63B3BB69-23CF-44E3-9099-C40C66FF867C}">
                  <a14:compatExt spid="_x0000_s49176"/>
                </a:ext>
                <a:ext uri="{FF2B5EF4-FFF2-40B4-BE49-F238E27FC236}">
                  <a16:creationId xmlns:a16="http://schemas.microsoft.com/office/drawing/2014/main" id="{00000000-0008-0000-0000-000018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49177" name="Check Box 25" hidden="1">
              <a:extLst>
                <a:ext uri="{63B3BB69-23CF-44E3-9099-C40C66FF867C}">
                  <a14:compatExt spid="_x0000_s49177"/>
                </a:ext>
                <a:ext uri="{FF2B5EF4-FFF2-40B4-BE49-F238E27FC236}">
                  <a16:creationId xmlns:a16="http://schemas.microsoft.com/office/drawing/2014/main" id="{00000000-0008-0000-0000-000019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49178" name="Check Box 26" hidden="1">
              <a:extLst>
                <a:ext uri="{63B3BB69-23CF-44E3-9099-C40C66FF867C}">
                  <a14:compatExt spid="_x0000_s49178"/>
                </a:ext>
                <a:ext uri="{FF2B5EF4-FFF2-40B4-BE49-F238E27FC236}">
                  <a16:creationId xmlns:a16="http://schemas.microsoft.com/office/drawing/2014/main" id="{00000000-0008-0000-0000-00001A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49179" name="Check Box 27" hidden="1">
              <a:extLst>
                <a:ext uri="{63B3BB69-23CF-44E3-9099-C40C66FF867C}">
                  <a14:compatExt spid="_x0000_s49179"/>
                </a:ext>
                <a:ext uri="{FF2B5EF4-FFF2-40B4-BE49-F238E27FC236}">
                  <a16:creationId xmlns:a16="http://schemas.microsoft.com/office/drawing/2014/main" id="{00000000-0008-0000-0000-00001B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49180" name="Check Box 28" hidden="1">
              <a:extLst>
                <a:ext uri="{63B3BB69-23CF-44E3-9099-C40C66FF867C}">
                  <a14:compatExt spid="_x0000_s49180"/>
                </a:ext>
                <a:ext uri="{FF2B5EF4-FFF2-40B4-BE49-F238E27FC236}">
                  <a16:creationId xmlns:a16="http://schemas.microsoft.com/office/drawing/2014/main" id="{00000000-0008-0000-0000-00001C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49181" name="Check Box 29" hidden="1">
              <a:extLst>
                <a:ext uri="{63B3BB69-23CF-44E3-9099-C40C66FF867C}">
                  <a14:compatExt spid="_x0000_s49181"/>
                </a:ext>
                <a:ext uri="{FF2B5EF4-FFF2-40B4-BE49-F238E27FC236}">
                  <a16:creationId xmlns:a16="http://schemas.microsoft.com/office/drawing/2014/main" id="{00000000-0008-0000-0000-00001D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49182" name="Check Box 30" hidden="1">
              <a:extLst>
                <a:ext uri="{63B3BB69-23CF-44E3-9099-C40C66FF867C}">
                  <a14:compatExt spid="_x0000_s49182"/>
                </a:ext>
                <a:ext uri="{FF2B5EF4-FFF2-40B4-BE49-F238E27FC236}">
                  <a16:creationId xmlns:a16="http://schemas.microsoft.com/office/drawing/2014/main" id="{00000000-0008-0000-0000-00001E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49183" name="Check Box 31" hidden="1">
              <a:extLst>
                <a:ext uri="{63B3BB69-23CF-44E3-9099-C40C66FF867C}">
                  <a14:compatExt spid="_x0000_s49183"/>
                </a:ext>
                <a:ext uri="{FF2B5EF4-FFF2-40B4-BE49-F238E27FC236}">
                  <a16:creationId xmlns:a16="http://schemas.microsoft.com/office/drawing/2014/main" id="{00000000-0008-0000-0000-00001F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49184" name="Check Box 32" hidden="1">
              <a:extLst>
                <a:ext uri="{63B3BB69-23CF-44E3-9099-C40C66FF867C}">
                  <a14:compatExt spid="_x0000_s49184"/>
                </a:ext>
                <a:ext uri="{FF2B5EF4-FFF2-40B4-BE49-F238E27FC236}">
                  <a16:creationId xmlns:a16="http://schemas.microsoft.com/office/drawing/2014/main" id="{00000000-0008-0000-0000-000020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49185" name="Check Box 33" hidden="1">
              <a:extLst>
                <a:ext uri="{63B3BB69-23CF-44E3-9099-C40C66FF867C}">
                  <a14:compatExt spid="_x0000_s49185"/>
                </a:ext>
                <a:ext uri="{FF2B5EF4-FFF2-40B4-BE49-F238E27FC236}">
                  <a16:creationId xmlns:a16="http://schemas.microsoft.com/office/drawing/2014/main" id="{00000000-0008-0000-0000-000021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49186" name="Check Box 34" hidden="1">
              <a:extLst>
                <a:ext uri="{63B3BB69-23CF-44E3-9099-C40C66FF867C}">
                  <a14:compatExt spid="_x0000_s49186"/>
                </a:ext>
                <a:ext uri="{FF2B5EF4-FFF2-40B4-BE49-F238E27FC236}">
                  <a16:creationId xmlns:a16="http://schemas.microsoft.com/office/drawing/2014/main" id="{00000000-0008-0000-0000-000022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49187" name="Check Box 35" hidden="1">
              <a:extLst>
                <a:ext uri="{63B3BB69-23CF-44E3-9099-C40C66FF867C}">
                  <a14:compatExt spid="_x0000_s49187"/>
                </a:ext>
                <a:ext uri="{FF2B5EF4-FFF2-40B4-BE49-F238E27FC236}">
                  <a16:creationId xmlns:a16="http://schemas.microsoft.com/office/drawing/2014/main" id="{00000000-0008-0000-0000-000023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49188" name="Check Box 36" hidden="1">
              <a:extLst>
                <a:ext uri="{63B3BB69-23CF-44E3-9099-C40C66FF867C}">
                  <a14:compatExt spid="_x0000_s49188"/>
                </a:ext>
                <a:ext uri="{FF2B5EF4-FFF2-40B4-BE49-F238E27FC236}">
                  <a16:creationId xmlns:a16="http://schemas.microsoft.com/office/drawing/2014/main" id="{00000000-0008-0000-0000-000024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49189" name="Check Box 37" hidden="1">
              <a:extLst>
                <a:ext uri="{63B3BB69-23CF-44E3-9099-C40C66FF867C}">
                  <a14:compatExt spid="_x0000_s49189"/>
                </a:ext>
                <a:ext uri="{FF2B5EF4-FFF2-40B4-BE49-F238E27FC236}">
                  <a16:creationId xmlns:a16="http://schemas.microsoft.com/office/drawing/2014/main" id="{00000000-0008-0000-0000-000025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49190" name="Check Box 38" hidden="1">
              <a:extLst>
                <a:ext uri="{63B3BB69-23CF-44E3-9099-C40C66FF867C}">
                  <a14:compatExt spid="_x0000_s49190"/>
                </a:ext>
                <a:ext uri="{FF2B5EF4-FFF2-40B4-BE49-F238E27FC236}">
                  <a16:creationId xmlns:a16="http://schemas.microsoft.com/office/drawing/2014/main" id="{00000000-0008-0000-0000-00002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49191" name="Check Box 39" hidden="1">
              <a:extLst>
                <a:ext uri="{63B3BB69-23CF-44E3-9099-C40C66FF867C}">
                  <a14:compatExt spid="_x0000_s49191"/>
                </a:ext>
                <a:ext uri="{FF2B5EF4-FFF2-40B4-BE49-F238E27FC236}">
                  <a16:creationId xmlns:a16="http://schemas.microsoft.com/office/drawing/2014/main" id="{00000000-0008-0000-0000-000027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49192" name="Check Box 40" hidden="1">
              <a:extLst>
                <a:ext uri="{63B3BB69-23CF-44E3-9099-C40C66FF867C}">
                  <a14:compatExt spid="_x0000_s49192"/>
                </a:ext>
                <a:ext uri="{FF2B5EF4-FFF2-40B4-BE49-F238E27FC236}">
                  <a16:creationId xmlns:a16="http://schemas.microsoft.com/office/drawing/2014/main" id="{00000000-0008-0000-0000-000028C0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5</xdr:row>
          <xdr:rowOff>9525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7</xdr:row>
          <xdr:rowOff>9525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57150</xdr:colOff>
          <xdr:row>5</xdr:row>
          <xdr:rowOff>9525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100-00000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xdr:row>
          <xdr:rowOff>0</xdr:rowOff>
        </xdr:from>
        <xdr:to>
          <xdr:col>8</xdr:col>
          <xdr:colOff>57150</xdr:colOff>
          <xdr:row>7</xdr:row>
          <xdr:rowOff>9525</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100-00000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57150</xdr:colOff>
          <xdr:row>5</xdr:row>
          <xdr:rowOff>9525</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100-00000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xdr:row>
          <xdr:rowOff>0</xdr:rowOff>
        </xdr:from>
        <xdr:to>
          <xdr:col>13</xdr:col>
          <xdr:colOff>57150</xdr:colOff>
          <xdr:row>7</xdr:row>
          <xdr:rowOff>9525</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100-00001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xdr:row>
          <xdr:rowOff>0</xdr:rowOff>
        </xdr:from>
        <xdr:to>
          <xdr:col>18</xdr:col>
          <xdr:colOff>57150</xdr:colOff>
          <xdr:row>5</xdr:row>
          <xdr:rowOff>9525</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100-00001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18</xdr:col>
          <xdr:colOff>57150</xdr:colOff>
          <xdr:row>7</xdr:row>
          <xdr:rowOff>9525</xdr:rowOff>
        </xdr:to>
        <xdr:sp macro="" textlink="">
          <xdr:nvSpPr>
            <xdr:cNvPr id="3091" name="Check Box 19" hidden="1">
              <a:extLst>
                <a:ext uri="{63B3BB69-23CF-44E3-9099-C40C66FF867C}">
                  <a14:compatExt spid="_x0000_s3091"/>
                </a:ext>
                <a:ext uri="{FF2B5EF4-FFF2-40B4-BE49-F238E27FC236}">
                  <a16:creationId xmlns:a16="http://schemas.microsoft.com/office/drawing/2014/main" id="{00000000-0008-0000-0100-00001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24</xdr:col>
          <xdr:colOff>57150</xdr:colOff>
          <xdr:row>5</xdr:row>
          <xdr:rowOff>9525</xdr:rowOff>
        </xdr:to>
        <xdr:sp macro="" textlink="">
          <xdr:nvSpPr>
            <xdr:cNvPr id="3093" name="Check Box 21" hidden="1">
              <a:extLst>
                <a:ext uri="{63B3BB69-23CF-44E3-9099-C40C66FF867C}">
                  <a14:compatExt spid="_x0000_s3093"/>
                </a:ext>
                <a:ext uri="{FF2B5EF4-FFF2-40B4-BE49-F238E27FC236}">
                  <a16:creationId xmlns:a16="http://schemas.microsoft.com/office/drawing/2014/main" id="{00000000-0008-0000-0100-00001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xdr:row>
          <xdr:rowOff>0</xdr:rowOff>
        </xdr:from>
        <xdr:to>
          <xdr:col>29</xdr:col>
          <xdr:colOff>57150</xdr:colOff>
          <xdr:row>5</xdr:row>
          <xdr:rowOff>9525</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100-00001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9525</xdr:rowOff>
        </xdr:to>
        <xdr:sp macro="" textlink="">
          <xdr:nvSpPr>
            <xdr:cNvPr id="3097" name="Check Box 25" hidden="1">
              <a:extLst>
                <a:ext uri="{63B3BB69-23CF-44E3-9099-C40C66FF867C}">
                  <a14:compatExt spid="_x0000_s3097"/>
                </a:ext>
                <a:ext uri="{FF2B5EF4-FFF2-40B4-BE49-F238E27FC236}">
                  <a16:creationId xmlns:a16="http://schemas.microsoft.com/office/drawing/2014/main" id="{00000000-0008-0000-0100-00001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11</xdr:row>
          <xdr:rowOff>9525</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100-00001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57150</xdr:colOff>
          <xdr:row>10</xdr:row>
          <xdr:rowOff>9525</xdr:rowOff>
        </xdr:to>
        <xdr:sp macro="" textlink="">
          <xdr:nvSpPr>
            <xdr:cNvPr id="3099" name="Check Box 27" hidden="1">
              <a:extLst>
                <a:ext uri="{63B3BB69-23CF-44E3-9099-C40C66FF867C}">
                  <a14:compatExt spid="_x0000_s3099"/>
                </a:ext>
                <a:ext uri="{FF2B5EF4-FFF2-40B4-BE49-F238E27FC236}">
                  <a16:creationId xmlns:a16="http://schemas.microsoft.com/office/drawing/2014/main" id="{00000000-0008-0000-0100-00001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0</xdr:rowOff>
        </xdr:from>
        <xdr:to>
          <xdr:col>11</xdr:col>
          <xdr:colOff>57150</xdr:colOff>
          <xdr:row>10</xdr:row>
          <xdr:rowOff>9525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100-00001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xdr:row>
          <xdr:rowOff>0</xdr:rowOff>
        </xdr:from>
        <xdr:to>
          <xdr:col>15</xdr:col>
          <xdr:colOff>57150</xdr:colOff>
          <xdr:row>10</xdr:row>
          <xdr:rowOff>9525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100-00001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0</xdr:rowOff>
        </xdr:from>
        <xdr:to>
          <xdr:col>19</xdr:col>
          <xdr:colOff>57150</xdr:colOff>
          <xdr:row>10</xdr:row>
          <xdr:rowOff>9525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100-00001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xdr:row>
          <xdr:rowOff>0</xdr:rowOff>
        </xdr:from>
        <xdr:to>
          <xdr:col>23</xdr:col>
          <xdr:colOff>57150</xdr:colOff>
          <xdr:row>10</xdr:row>
          <xdr:rowOff>9525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100-00001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100-00002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100-00002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100-00002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3107" name="Check Box 35" hidden="1">
              <a:extLst>
                <a:ext uri="{63B3BB69-23CF-44E3-9099-C40C66FF867C}">
                  <a14:compatExt spid="_x0000_s3107"/>
                </a:ext>
                <a:ext uri="{FF2B5EF4-FFF2-40B4-BE49-F238E27FC236}">
                  <a16:creationId xmlns:a16="http://schemas.microsoft.com/office/drawing/2014/main" id="{00000000-0008-0000-0100-00002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3108" name="Check Box 36" hidden="1">
              <a:extLst>
                <a:ext uri="{63B3BB69-23CF-44E3-9099-C40C66FF867C}">
                  <a14:compatExt spid="_x0000_s3108"/>
                </a:ext>
                <a:ext uri="{FF2B5EF4-FFF2-40B4-BE49-F238E27FC236}">
                  <a16:creationId xmlns:a16="http://schemas.microsoft.com/office/drawing/2014/main" id="{00000000-0008-0000-0100-00002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100-00002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3110" name="Check Box 38" hidden="1">
              <a:extLst>
                <a:ext uri="{63B3BB69-23CF-44E3-9099-C40C66FF867C}">
                  <a14:compatExt spid="_x0000_s3110"/>
                </a:ext>
                <a:ext uri="{FF2B5EF4-FFF2-40B4-BE49-F238E27FC236}">
                  <a16:creationId xmlns:a16="http://schemas.microsoft.com/office/drawing/2014/main" id="{00000000-0008-0000-0100-00002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3111" name="Check Box 39" hidden="1">
              <a:extLst>
                <a:ext uri="{63B3BB69-23CF-44E3-9099-C40C66FF867C}">
                  <a14:compatExt spid="_x0000_s3111"/>
                </a:ext>
                <a:ext uri="{FF2B5EF4-FFF2-40B4-BE49-F238E27FC236}">
                  <a16:creationId xmlns:a16="http://schemas.microsoft.com/office/drawing/2014/main" id="{00000000-0008-0000-0100-00002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3112" name="Check Box 40" hidden="1">
              <a:extLst>
                <a:ext uri="{63B3BB69-23CF-44E3-9099-C40C66FF867C}">
                  <a14:compatExt spid="_x0000_s3112"/>
                </a:ext>
                <a:ext uri="{FF2B5EF4-FFF2-40B4-BE49-F238E27FC236}">
                  <a16:creationId xmlns:a16="http://schemas.microsoft.com/office/drawing/2014/main" id="{00000000-0008-0000-0100-00002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100-00002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100-00002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100-00002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100-00002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3117" name="Check Box 45" hidden="1">
              <a:extLst>
                <a:ext uri="{63B3BB69-23CF-44E3-9099-C40C66FF867C}">
                  <a14:compatExt spid="_x0000_s3117"/>
                </a:ext>
                <a:ext uri="{FF2B5EF4-FFF2-40B4-BE49-F238E27FC236}">
                  <a16:creationId xmlns:a16="http://schemas.microsoft.com/office/drawing/2014/main" id="{00000000-0008-0000-0100-00002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100-00002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100-00002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100-00003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100-000031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100-00003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100-000033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100-00003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3125" name="Check Box 53" hidden="1">
              <a:extLst>
                <a:ext uri="{63B3BB69-23CF-44E3-9099-C40C66FF867C}">
                  <a14:compatExt spid="_x0000_s3125"/>
                </a:ext>
                <a:ext uri="{FF2B5EF4-FFF2-40B4-BE49-F238E27FC236}">
                  <a16:creationId xmlns:a16="http://schemas.microsoft.com/office/drawing/2014/main" id="{00000000-0008-0000-0100-000035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3126" name="Check Box 54" hidden="1">
              <a:extLst>
                <a:ext uri="{63B3BB69-23CF-44E3-9099-C40C66FF867C}">
                  <a14:compatExt spid="_x0000_s3126"/>
                </a:ext>
                <a:ext uri="{FF2B5EF4-FFF2-40B4-BE49-F238E27FC236}">
                  <a16:creationId xmlns:a16="http://schemas.microsoft.com/office/drawing/2014/main" id="{00000000-0008-0000-0100-00003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3127" name="Check Box 55" hidden="1">
              <a:extLst>
                <a:ext uri="{63B3BB69-23CF-44E3-9099-C40C66FF867C}">
                  <a14:compatExt spid="_x0000_s3127"/>
                </a:ext>
                <a:ext uri="{FF2B5EF4-FFF2-40B4-BE49-F238E27FC236}">
                  <a16:creationId xmlns:a16="http://schemas.microsoft.com/office/drawing/2014/main" id="{00000000-0008-0000-0100-000037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3128" name="Check Box 56" hidden="1">
              <a:extLst>
                <a:ext uri="{63B3BB69-23CF-44E3-9099-C40C66FF867C}">
                  <a14:compatExt spid="_x0000_s3128"/>
                </a:ext>
                <a:ext uri="{FF2B5EF4-FFF2-40B4-BE49-F238E27FC236}">
                  <a16:creationId xmlns:a16="http://schemas.microsoft.com/office/drawing/2014/main" id="{00000000-0008-0000-0100-000038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3129" name="Check Box 57" hidden="1">
              <a:extLst>
                <a:ext uri="{63B3BB69-23CF-44E3-9099-C40C66FF867C}">
                  <a14:compatExt spid="_x0000_s3129"/>
                </a:ext>
                <a:ext uri="{FF2B5EF4-FFF2-40B4-BE49-F238E27FC236}">
                  <a16:creationId xmlns:a16="http://schemas.microsoft.com/office/drawing/2014/main" id="{00000000-0008-0000-0100-000039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3130" name="Check Box 58" hidden="1">
              <a:extLst>
                <a:ext uri="{63B3BB69-23CF-44E3-9099-C40C66FF867C}">
                  <a14:compatExt spid="_x0000_s3130"/>
                </a:ext>
                <a:ext uri="{FF2B5EF4-FFF2-40B4-BE49-F238E27FC236}">
                  <a16:creationId xmlns:a16="http://schemas.microsoft.com/office/drawing/2014/main" id="{00000000-0008-0000-0100-00003A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3131" name="Check Box 59" hidden="1">
              <a:extLst>
                <a:ext uri="{63B3BB69-23CF-44E3-9099-C40C66FF867C}">
                  <a14:compatExt spid="_x0000_s3131"/>
                </a:ext>
                <a:ext uri="{FF2B5EF4-FFF2-40B4-BE49-F238E27FC236}">
                  <a16:creationId xmlns:a16="http://schemas.microsoft.com/office/drawing/2014/main" id="{00000000-0008-0000-0100-00003B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100-00003C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3133" name="Check Box 61" hidden="1">
              <a:extLst>
                <a:ext uri="{63B3BB69-23CF-44E3-9099-C40C66FF867C}">
                  <a14:compatExt spid="_x0000_s3133"/>
                </a:ext>
                <a:ext uri="{FF2B5EF4-FFF2-40B4-BE49-F238E27FC236}">
                  <a16:creationId xmlns:a16="http://schemas.microsoft.com/office/drawing/2014/main" id="{00000000-0008-0000-0100-00003D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3134" name="Check Box 62" hidden="1">
              <a:extLst>
                <a:ext uri="{63B3BB69-23CF-44E3-9099-C40C66FF867C}">
                  <a14:compatExt spid="_x0000_s3134"/>
                </a:ext>
                <a:ext uri="{FF2B5EF4-FFF2-40B4-BE49-F238E27FC236}">
                  <a16:creationId xmlns:a16="http://schemas.microsoft.com/office/drawing/2014/main" id="{00000000-0008-0000-0100-00003E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3135" name="Check Box 63" hidden="1">
              <a:extLst>
                <a:ext uri="{63B3BB69-23CF-44E3-9099-C40C66FF867C}">
                  <a14:compatExt spid="_x0000_s3135"/>
                </a:ext>
                <a:ext uri="{FF2B5EF4-FFF2-40B4-BE49-F238E27FC236}">
                  <a16:creationId xmlns:a16="http://schemas.microsoft.com/office/drawing/2014/main" id="{00000000-0008-0000-0100-00003F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0</xdr:rowOff>
        </xdr:to>
        <xdr:sp macro="" textlink="">
          <xdr:nvSpPr>
            <xdr:cNvPr id="3136" name="Check Box 64" hidden="1">
              <a:extLst>
                <a:ext uri="{63B3BB69-23CF-44E3-9099-C40C66FF867C}">
                  <a14:compatExt spid="_x0000_s3136"/>
                </a:ext>
                <a:ext uri="{FF2B5EF4-FFF2-40B4-BE49-F238E27FC236}">
                  <a16:creationId xmlns:a16="http://schemas.microsoft.com/office/drawing/2014/main" id="{00000000-0008-0000-0100-000040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19050</xdr:rowOff>
        </xdr:to>
        <xdr:sp macro="" textlink="">
          <xdr:nvSpPr>
            <xdr:cNvPr id="3138" name="Check Box 66" hidden="1">
              <a:extLst>
                <a:ext uri="{63B3BB69-23CF-44E3-9099-C40C66FF867C}">
                  <a14:compatExt spid="_x0000_s3138"/>
                </a:ext>
                <a:ext uri="{FF2B5EF4-FFF2-40B4-BE49-F238E27FC236}">
                  <a16:creationId xmlns:a16="http://schemas.microsoft.com/office/drawing/2014/main" id="{00000000-0008-0000-0100-000042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19050</xdr:rowOff>
        </xdr:to>
        <xdr:sp macro="" textlink="">
          <xdr:nvSpPr>
            <xdr:cNvPr id="3140" name="Check Box 68" hidden="1">
              <a:extLst>
                <a:ext uri="{63B3BB69-23CF-44E3-9099-C40C66FF867C}">
                  <a14:compatExt spid="_x0000_s3140"/>
                </a:ext>
                <a:ext uri="{FF2B5EF4-FFF2-40B4-BE49-F238E27FC236}">
                  <a16:creationId xmlns:a16="http://schemas.microsoft.com/office/drawing/2014/main" id="{00000000-0008-0000-0100-000044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3142" name="Check Box 70" hidden="1">
              <a:extLst>
                <a:ext uri="{63B3BB69-23CF-44E3-9099-C40C66FF867C}">
                  <a14:compatExt spid="_x0000_s3142"/>
                </a:ext>
                <a:ext uri="{FF2B5EF4-FFF2-40B4-BE49-F238E27FC236}">
                  <a16:creationId xmlns:a16="http://schemas.microsoft.com/office/drawing/2014/main" id="{00000000-0008-0000-0100-0000460C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5358355C-A4E0-4146-9999-3DB7942D3270}"/>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256C593A-5449-40DF-B45D-E4C8FE89B7AF}"/>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38340BBB-05A4-4007-96C8-4AEB8D1587DE}"/>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ACEA1B7E-5010-449D-BB17-1E48C8FEC842}"/>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DF1C01D5-0DC1-45E3-A34A-42E2835197E3}"/>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170B281D-6F18-4AA3-94D2-D37D2501F8BB}"/>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5</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600-00000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6</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600-00000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3</xdr:col>
          <xdr:colOff>57150</xdr:colOff>
          <xdr:row>7</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600-00000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57150</xdr:colOff>
          <xdr:row>5</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600-00000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xdr:row>
          <xdr:rowOff>0</xdr:rowOff>
        </xdr:from>
        <xdr:to>
          <xdr:col>8</xdr:col>
          <xdr:colOff>57150</xdr:colOff>
          <xdr:row>6</xdr:row>
          <xdr:rowOff>9525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600-00000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6</xdr:row>
          <xdr:rowOff>0</xdr:rowOff>
        </xdr:from>
        <xdr:to>
          <xdr:col>8</xdr:col>
          <xdr:colOff>57150</xdr:colOff>
          <xdr:row>7</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600-00000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57150</xdr:colOff>
          <xdr:row>5</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600-00000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xdr:row>
          <xdr:rowOff>0</xdr:rowOff>
        </xdr:from>
        <xdr:to>
          <xdr:col>13</xdr:col>
          <xdr:colOff>57150</xdr:colOff>
          <xdr:row>6</xdr:row>
          <xdr:rowOff>9525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600-00000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xdr:row>
          <xdr:rowOff>0</xdr:rowOff>
        </xdr:from>
        <xdr:to>
          <xdr:col>13</xdr:col>
          <xdr:colOff>57150</xdr:colOff>
          <xdr:row>7</xdr:row>
          <xdr:rowOff>9525</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600-00000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xdr:row>
          <xdr:rowOff>0</xdr:rowOff>
        </xdr:from>
        <xdr:to>
          <xdr:col>18</xdr:col>
          <xdr:colOff>57150</xdr:colOff>
          <xdr:row>5</xdr:row>
          <xdr:rowOff>9525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600-00000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18</xdr:col>
          <xdr:colOff>57150</xdr:colOff>
          <xdr:row>6</xdr:row>
          <xdr:rowOff>9525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600-00000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6</xdr:row>
          <xdr:rowOff>0</xdr:rowOff>
        </xdr:from>
        <xdr:to>
          <xdr:col>18</xdr:col>
          <xdr:colOff>57150</xdr:colOff>
          <xdr:row>7</xdr:row>
          <xdr:rowOff>9525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600-00000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24</xdr:col>
          <xdr:colOff>57150</xdr:colOff>
          <xdr:row>5</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600-00001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xdr:row>
          <xdr:rowOff>0</xdr:rowOff>
        </xdr:from>
        <xdr:to>
          <xdr:col>24</xdr:col>
          <xdr:colOff>57150</xdr:colOff>
          <xdr:row>6</xdr:row>
          <xdr:rowOff>9525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600-00001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xdr:row>
          <xdr:rowOff>0</xdr:rowOff>
        </xdr:from>
        <xdr:to>
          <xdr:col>29</xdr:col>
          <xdr:colOff>57150</xdr:colOff>
          <xdr:row>5</xdr:row>
          <xdr:rowOff>9525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600-00001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5</xdr:row>
          <xdr:rowOff>0</xdr:rowOff>
        </xdr:from>
        <xdr:to>
          <xdr:col>29</xdr:col>
          <xdr:colOff>57150</xdr:colOff>
          <xdr:row>6</xdr:row>
          <xdr:rowOff>9525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600-00001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9525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600-00001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11</xdr:row>
          <xdr:rowOff>9525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600-00001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57150</xdr:colOff>
          <xdr:row>10</xdr:row>
          <xdr:rowOff>9525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600-00001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0</xdr:rowOff>
        </xdr:from>
        <xdr:to>
          <xdr:col>11</xdr:col>
          <xdr:colOff>57150</xdr:colOff>
          <xdr:row>10</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600-00001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xdr:row>
          <xdr:rowOff>0</xdr:rowOff>
        </xdr:from>
        <xdr:to>
          <xdr:col>15</xdr:col>
          <xdr:colOff>57150</xdr:colOff>
          <xdr:row>10</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600-00001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0</xdr:rowOff>
        </xdr:from>
        <xdr:to>
          <xdr:col>19</xdr:col>
          <xdr:colOff>57150</xdr:colOff>
          <xdr:row>10</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600-00001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xdr:row>
          <xdr:rowOff>0</xdr:rowOff>
        </xdr:from>
        <xdr:to>
          <xdr:col>23</xdr:col>
          <xdr:colOff>57150</xdr:colOff>
          <xdr:row>10</xdr:row>
          <xdr:rowOff>9525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600-00001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600-00001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600-00001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600-00001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600-00001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600-00001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600-00002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600-00002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600-00002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600-00002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600-00002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600-00002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600-00002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600-00002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600-00002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600-00002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600-00002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600-00002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600-00002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600-00002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600-00002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600-00002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600-00003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600-00003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600-00003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600-00003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600-00003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600-00003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600-00003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600-00003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600-00003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600-00003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600-00003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600-00003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0</xdr:colOff>
          <xdr:row>4</xdr:row>
          <xdr:rowOff>0</xdr:rowOff>
        </xdr:from>
        <xdr:to>
          <xdr:col>3</xdr:col>
          <xdr:colOff>57150</xdr:colOff>
          <xdr:row>5</xdr:row>
          <xdr:rowOff>9525</xdr:rowOff>
        </xdr:to>
        <xdr:sp macro="" textlink="">
          <xdr:nvSpPr>
            <xdr:cNvPr id="38913" name="Check Box 1" hidden="1">
              <a:extLst>
                <a:ext uri="{63B3BB69-23CF-44E3-9099-C40C66FF867C}">
                  <a14:compatExt spid="_x0000_s38913"/>
                </a:ext>
                <a:ext uri="{FF2B5EF4-FFF2-40B4-BE49-F238E27FC236}">
                  <a16:creationId xmlns:a16="http://schemas.microsoft.com/office/drawing/2014/main" id="{00000000-0008-0000-0700-00000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5</xdr:row>
          <xdr:rowOff>0</xdr:rowOff>
        </xdr:from>
        <xdr:to>
          <xdr:col>3</xdr:col>
          <xdr:colOff>57150</xdr:colOff>
          <xdr:row>8</xdr:row>
          <xdr:rowOff>9525</xdr:rowOff>
        </xdr:to>
        <xdr:sp macro="" textlink="">
          <xdr:nvSpPr>
            <xdr:cNvPr id="38914" name="Check Box 2" hidden="1">
              <a:extLst>
                <a:ext uri="{63B3BB69-23CF-44E3-9099-C40C66FF867C}">
                  <a14:compatExt spid="_x0000_s38914"/>
                </a:ext>
                <a:ext uri="{FF2B5EF4-FFF2-40B4-BE49-F238E27FC236}">
                  <a16:creationId xmlns:a16="http://schemas.microsoft.com/office/drawing/2014/main" id="{00000000-0008-0000-0700-00000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0</xdr:rowOff>
        </xdr:from>
        <xdr:to>
          <xdr:col>8</xdr:col>
          <xdr:colOff>57150</xdr:colOff>
          <xdr:row>5</xdr:row>
          <xdr:rowOff>9525</xdr:rowOff>
        </xdr:to>
        <xdr:sp macro="" textlink="">
          <xdr:nvSpPr>
            <xdr:cNvPr id="38916" name="Check Box 4" hidden="1">
              <a:extLst>
                <a:ext uri="{63B3BB69-23CF-44E3-9099-C40C66FF867C}">
                  <a14:compatExt spid="_x0000_s38916"/>
                </a:ext>
                <a:ext uri="{FF2B5EF4-FFF2-40B4-BE49-F238E27FC236}">
                  <a16:creationId xmlns:a16="http://schemas.microsoft.com/office/drawing/2014/main" id="{00000000-0008-0000-0700-00000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5</xdr:row>
          <xdr:rowOff>0</xdr:rowOff>
        </xdr:from>
        <xdr:to>
          <xdr:col>8</xdr:col>
          <xdr:colOff>57150</xdr:colOff>
          <xdr:row>8</xdr:row>
          <xdr:rowOff>9525</xdr:rowOff>
        </xdr:to>
        <xdr:sp macro="" textlink="">
          <xdr:nvSpPr>
            <xdr:cNvPr id="38917" name="Check Box 5" hidden="1">
              <a:extLst>
                <a:ext uri="{63B3BB69-23CF-44E3-9099-C40C66FF867C}">
                  <a14:compatExt spid="_x0000_s38917"/>
                </a:ext>
                <a:ext uri="{FF2B5EF4-FFF2-40B4-BE49-F238E27FC236}">
                  <a16:creationId xmlns:a16="http://schemas.microsoft.com/office/drawing/2014/main" id="{00000000-0008-0000-0700-00000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xdr:row>
          <xdr:rowOff>0</xdr:rowOff>
        </xdr:from>
        <xdr:to>
          <xdr:col>13</xdr:col>
          <xdr:colOff>57150</xdr:colOff>
          <xdr:row>5</xdr:row>
          <xdr:rowOff>9525</xdr:rowOff>
        </xdr:to>
        <xdr:sp macro="" textlink="">
          <xdr:nvSpPr>
            <xdr:cNvPr id="38919" name="Check Box 7" hidden="1">
              <a:extLst>
                <a:ext uri="{63B3BB69-23CF-44E3-9099-C40C66FF867C}">
                  <a14:compatExt spid="_x0000_s38919"/>
                </a:ext>
                <a:ext uri="{FF2B5EF4-FFF2-40B4-BE49-F238E27FC236}">
                  <a16:creationId xmlns:a16="http://schemas.microsoft.com/office/drawing/2014/main" id="{00000000-0008-0000-0700-00000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xdr:row>
          <xdr:rowOff>0</xdr:rowOff>
        </xdr:from>
        <xdr:to>
          <xdr:col>13</xdr:col>
          <xdr:colOff>57150</xdr:colOff>
          <xdr:row>8</xdr:row>
          <xdr:rowOff>9525</xdr:rowOff>
        </xdr:to>
        <xdr:sp macro="" textlink="">
          <xdr:nvSpPr>
            <xdr:cNvPr id="38920" name="Check Box 8" hidden="1">
              <a:extLst>
                <a:ext uri="{63B3BB69-23CF-44E3-9099-C40C66FF867C}">
                  <a14:compatExt spid="_x0000_s38920"/>
                </a:ext>
                <a:ext uri="{FF2B5EF4-FFF2-40B4-BE49-F238E27FC236}">
                  <a16:creationId xmlns:a16="http://schemas.microsoft.com/office/drawing/2014/main" id="{00000000-0008-0000-0700-00000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xdr:row>
          <xdr:rowOff>0</xdr:rowOff>
        </xdr:from>
        <xdr:to>
          <xdr:col>18</xdr:col>
          <xdr:colOff>57150</xdr:colOff>
          <xdr:row>5</xdr:row>
          <xdr:rowOff>9525</xdr:rowOff>
        </xdr:to>
        <xdr:sp macro="" textlink="">
          <xdr:nvSpPr>
            <xdr:cNvPr id="38922" name="Check Box 10" hidden="1">
              <a:extLst>
                <a:ext uri="{63B3BB69-23CF-44E3-9099-C40C66FF867C}">
                  <a14:compatExt spid="_x0000_s38922"/>
                </a:ext>
                <a:ext uri="{FF2B5EF4-FFF2-40B4-BE49-F238E27FC236}">
                  <a16:creationId xmlns:a16="http://schemas.microsoft.com/office/drawing/2014/main" id="{00000000-0008-0000-0700-00000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5</xdr:row>
          <xdr:rowOff>0</xdr:rowOff>
        </xdr:from>
        <xdr:to>
          <xdr:col>18</xdr:col>
          <xdr:colOff>57150</xdr:colOff>
          <xdr:row>8</xdr:row>
          <xdr:rowOff>9525</xdr:rowOff>
        </xdr:to>
        <xdr:sp macro="" textlink="">
          <xdr:nvSpPr>
            <xdr:cNvPr id="38923" name="Check Box 11" hidden="1">
              <a:extLst>
                <a:ext uri="{63B3BB69-23CF-44E3-9099-C40C66FF867C}">
                  <a14:compatExt spid="_x0000_s38923"/>
                </a:ext>
                <a:ext uri="{FF2B5EF4-FFF2-40B4-BE49-F238E27FC236}">
                  <a16:creationId xmlns:a16="http://schemas.microsoft.com/office/drawing/2014/main" id="{00000000-0008-0000-0700-00000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xdr:row>
          <xdr:rowOff>0</xdr:rowOff>
        </xdr:from>
        <xdr:to>
          <xdr:col>24</xdr:col>
          <xdr:colOff>57150</xdr:colOff>
          <xdr:row>5</xdr:row>
          <xdr:rowOff>9525</xdr:rowOff>
        </xdr:to>
        <xdr:sp macro="" textlink="">
          <xdr:nvSpPr>
            <xdr:cNvPr id="38925" name="Check Box 13" hidden="1">
              <a:extLst>
                <a:ext uri="{63B3BB69-23CF-44E3-9099-C40C66FF867C}">
                  <a14:compatExt spid="_x0000_s38925"/>
                </a:ext>
                <a:ext uri="{FF2B5EF4-FFF2-40B4-BE49-F238E27FC236}">
                  <a16:creationId xmlns:a16="http://schemas.microsoft.com/office/drawing/2014/main" id="{00000000-0008-0000-0700-00000D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4</xdr:row>
          <xdr:rowOff>0</xdr:rowOff>
        </xdr:from>
        <xdr:to>
          <xdr:col>29</xdr:col>
          <xdr:colOff>57150</xdr:colOff>
          <xdr:row>5</xdr:row>
          <xdr:rowOff>9525</xdr:rowOff>
        </xdr:to>
        <xdr:sp macro="" textlink="">
          <xdr:nvSpPr>
            <xdr:cNvPr id="38927" name="Check Box 15" hidden="1">
              <a:extLst>
                <a:ext uri="{63B3BB69-23CF-44E3-9099-C40C66FF867C}">
                  <a14:compatExt spid="_x0000_s38927"/>
                </a:ext>
                <a:ext uri="{FF2B5EF4-FFF2-40B4-BE49-F238E27FC236}">
                  <a16:creationId xmlns:a16="http://schemas.microsoft.com/office/drawing/2014/main" id="{00000000-0008-0000-0700-00000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9</xdr:row>
          <xdr:rowOff>0</xdr:rowOff>
        </xdr:from>
        <xdr:to>
          <xdr:col>3</xdr:col>
          <xdr:colOff>57150</xdr:colOff>
          <xdr:row>10</xdr:row>
          <xdr:rowOff>9525</xdr:rowOff>
        </xdr:to>
        <xdr:sp macro="" textlink="">
          <xdr:nvSpPr>
            <xdr:cNvPr id="38929" name="Check Box 17" hidden="1">
              <a:extLst>
                <a:ext uri="{63B3BB69-23CF-44E3-9099-C40C66FF867C}">
                  <a14:compatExt spid="_x0000_s38929"/>
                </a:ext>
                <a:ext uri="{FF2B5EF4-FFF2-40B4-BE49-F238E27FC236}">
                  <a16:creationId xmlns:a16="http://schemas.microsoft.com/office/drawing/2014/main" id="{00000000-0008-0000-0700-00001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10</xdr:row>
          <xdr:rowOff>0</xdr:rowOff>
        </xdr:from>
        <xdr:to>
          <xdr:col>3</xdr:col>
          <xdr:colOff>57150</xdr:colOff>
          <xdr:row>11</xdr:row>
          <xdr:rowOff>9525</xdr:rowOff>
        </xdr:to>
        <xdr:sp macro="" textlink="">
          <xdr:nvSpPr>
            <xdr:cNvPr id="38930" name="Check Box 18" hidden="1">
              <a:extLst>
                <a:ext uri="{63B3BB69-23CF-44E3-9099-C40C66FF867C}">
                  <a14:compatExt spid="_x0000_s38930"/>
                </a:ext>
                <a:ext uri="{FF2B5EF4-FFF2-40B4-BE49-F238E27FC236}">
                  <a16:creationId xmlns:a16="http://schemas.microsoft.com/office/drawing/2014/main" id="{00000000-0008-0000-0700-00001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xdr:row>
          <xdr:rowOff>0</xdr:rowOff>
        </xdr:from>
        <xdr:to>
          <xdr:col>7</xdr:col>
          <xdr:colOff>57150</xdr:colOff>
          <xdr:row>10</xdr:row>
          <xdr:rowOff>9525</xdr:rowOff>
        </xdr:to>
        <xdr:sp macro="" textlink="">
          <xdr:nvSpPr>
            <xdr:cNvPr id="38931" name="Check Box 19" hidden="1">
              <a:extLst>
                <a:ext uri="{63B3BB69-23CF-44E3-9099-C40C66FF867C}">
                  <a14:compatExt spid="_x0000_s38931"/>
                </a:ext>
                <a:ext uri="{FF2B5EF4-FFF2-40B4-BE49-F238E27FC236}">
                  <a16:creationId xmlns:a16="http://schemas.microsoft.com/office/drawing/2014/main" id="{00000000-0008-0000-0700-00001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xdr:row>
          <xdr:rowOff>0</xdr:rowOff>
        </xdr:from>
        <xdr:to>
          <xdr:col>11</xdr:col>
          <xdr:colOff>57150</xdr:colOff>
          <xdr:row>10</xdr:row>
          <xdr:rowOff>9525</xdr:rowOff>
        </xdr:to>
        <xdr:sp macro="" textlink="">
          <xdr:nvSpPr>
            <xdr:cNvPr id="38932" name="Check Box 20" hidden="1">
              <a:extLst>
                <a:ext uri="{63B3BB69-23CF-44E3-9099-C40C66FF867C}">
                  <a14:compatExt spid="_x0000_s38932"/>
                </a:ext>
                <a:ext uri="{FF2B5EF4-FFF2-40B4-BE49-F238E27FC236}">
                  <a16:creationId xmlns:a16="http://schemas.microsoft.com/office/drawing/2014/main" id="{00000000-0008-0000-0700-00001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xdr:row>
          <xdr:rowOff>0</xdr:rowOff>
        </xdr:from>
        <xdr:to>
          <xdr:col>15</xdr:col>
          <xdr:colOff>57150</xdr:colOff>
          <xdr:row>10</xdr:row>
          <xdr:rowOff>9525</xdr:rowOff>
        </xdr:to>
        <xdr:sp macro="" textlink="">
          <xdr:nvSpPr>
            <xdr:cNvPr id="38933" name="Check Box 21" hidden="1">
              <a:extLst>
                <a:ext uri="{63B3BB69-23CF-44E3-9099-C40C66FF867C}">
                  <a14:compatExt spid="_x0000_s38933"/>
                </a:ext>
                <a:ext uri="{FF2B5EF4-FFF2-40B4-BE49-F238E27FC236}">
                  <a16:creationId xmlns:a16="http://schemas.microsoft.com/office/drawing/2014/main" id="{00000000-0008-0000-0700-00001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xdr:row>
          <xdr:rowOff>0</xdr:rowOff>
        </xdr:from>
        <xdr:to>
          <xdr:col>19</xdr:col>
          <xdr:colOff>57150</xdr:colOff>
          <xdr:row>10</xdr:row>
          <xdr:rowOff>9525</xdr:rowOff>
        </xdr:to>
        <xdr:sp macro="" textlink="">
          <xdr:nvSpPr>
            <xdr:cNvPr id="38934" name="Check Box 22" hidden="1">
              <a:extLst>
                <a:ext uri="{63B3BB69-23CF-44E3-9099-C40C66FF867C}">
                  <a14:compatExt spid="_x0000_s38934"/>
                </a:ext>
                <a:ext uri="{FF2B5EF4-FFF2-40B4-BE49-F238E27FC236}">
                  <a16:creationId xmlns:a16="http://schemas.microsoft.com/office/drawing/2014/main" id="{00000000-0008-0000-0700-00001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xdr:row>
          <xdr:rowOff>0</xdr:rowOff>
        </xdr:from>
        <xdr:to>
          <xdr:col>23</xdr:col>
          <xdr:colOff>57150</xdr:colOff>
          <xdr:row>10</xdr:row>
          <xdr:rowOff>9525</xdr:rowOff>
        </xdr:to>
        <xdr:sp macro="" textlink="">
          <xdr:nvSpPr>
            <xdr:cNvPr id="38935" name="Check Box 23" hidden="1">
              <a:extLst>
                <a:ext uri="{63B3BB69-23CF-44E3-9099-C40C66FF867C}">
                  <a14:compatExt spid="_x0000_s38935"/>
                </a:ext>
                <a:ext uri="{FF2B5EF4-FFF2-40B4-BE49-F238E27FC236}">
                  <a16:creationId xmlns:a16="http://schemas.microsoft.com/office/drawing/2014/main" id="{00000000-0008-0000-0700-00001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38936" name="Check Box 24" hidden="1">
              <a:extLst>
                <a:ext uri="{63B3BB69-23CF-44E3-9099-C40C66FF867C}">
                  <a14:compatExt spid="_x0000_s38936"/>
                </a:ext>
                <a:ext uri="{FF2B5EF4-FFF2-40B4-BE49-F238E27FC236}">
                  <a16:creationId xmlns:a16="http://schemas.microsoft.com/office/drawing/2014/main" id="{00000000-0008-0000-0700-00001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38937" name="Check Box 25" hidden="1">
              <a:extLst>
                <a:ext uri="{63B3BB69-23CF-44E3-9099-C40C66FF867C}">
                  <a14:compatExt spid="_x0000_s38937"/>
                </a:ext>
                <a:ext uri="{FF2B5EF4-FFF2-40B4-BE49-F238E27FC236}">
                  <a16:creationId xmlns:a16="http://schemas.microsoft.com/office/drawing/2014/main" id="{00000000-0008-0000-0700-00001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38938" name="Check Box 26" hidden="1">
              <a:extLst>
                <a:ext uri="{63B3BB69-23CF-44E3-9099-C40C66FF867C}">
                  <a14:compatExt spid="_x0000_s38938"/>
                </a:ext>
                <a:ext uri="{FF2B5EF4-FFF2-40B4-BE49-F238E27FC236}">
                  <a16:creationId xmlns:a16="http://schemas.microsoft.com/office/drawing/2014/main" id="{00000000-0008-0000-0700-00001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38939" name="Check Box 27" hidden="1">
              <a:extLst>
                <a:ext uri="{63B3BB69-23CF-44E3-9099-C40C66FF867C}">
                  <a14:compatExt spid="_x0000_s38939"/>
                </a:ext>
                <a:ext uri="{FF2B5EF4-FFF2-40B4-BE49-F238E27FC236}">
                  <a16:creationId xmlns:a16="http://schemas.microsoft.com/office/drawing/2014/main" id="{00000000-0008-0000-0700-00001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17</xdr:row>
          <xdr:rowOff>0</xdr:rowOff>
        </xdr:from>
        <xdr:to>
          <xdr:col>2</xdr:col>
          <xdr:colOff>57150</xdr:colOff>
          <xdr:row>18</xdr:row>
          <xdr:rowOff>9525</xdr:rowOff>
        </xdr:to>
        <xdr:sp macro="" textlink="">
          <xdr:nvSpPr>
            <xdr:cNvPr id="38940" name="Check Box 28" hidden="1">
              <a:extLst>
                <a:ext uri="{63B3BB69-23CF-44E3-9099-C40C66FF867C}">
                  <a14:compatExt spid="_x0000_s38940"/>
                </a:ext>
                <a:ext uri="{FF2B5EF4-FFF2-40B4-BE49-F238E27FC236}">
                  <a16:creationId xmlns:a16="http://schemas.microsoft.com/office/drawing/2014/main" id="{00000000-0008-0000-0700-00001C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38941" name="Check Box 29" hidden="1">
              <a:extLst>
                <a:ext uri="{63B3BB69-23CF-44E3-9099-C40C66FF867C}">
                  <a14:compatExt spid="_x0000_s38941"/>
                </a:ext>
                <a:ext uri="{FF2B5EF4-FFF2-40B4-BE49-F238E27FC236}">
                  <a16:creationId xmlns:a16="http://schemas.microsoft.com/office/drawing/2014/main" id="{00000000-0008-0000-0700-00001D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38942" name="Check Box 30" hidden="1">
              <a:extLst>
                <a:ext uri="{63B3BB69-23CF-44E3-9099-C40C66FF867C}">
                  <a14:compatExt spid="_x0000_s38942"/>
                </a:ext>
                <a:ext uri="{FF2B5EF4-FFF2-40B4-BE49-F238E27FC236}">
                  <a16:creationId xmlns:a16="http://schemas.microsoft.com/office/drawing/2014/main" id="{00000000-0008-0000-0700-00001E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38943" name="Check Box 31" hidden="1">
              <a:extLst>
                <a:ext uri="{63B3BB69-23CF-44E3-9099-C40C66FF867C}">
                  <a14:compatExt spid="_x0000_s38943"/>
                </a:ext>
                <a:ext uri="{FF2B5EF4-FFF2-40B4-BE49-F238E27FC236}">
                  <a16:creationId xmlns:a16="http://schemas.microsoft.com/office/drawing/2014/main" id="{00000000-0008-0000-0700-00001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38944" name="Check Box 32" hidden="1">
              <a:extLst>
                <a:ext uri="{63B3BB69-23CF-44E3-9099-C40C66FF867C}">
                  <a14:compatExt spid="_x0000_s38944"/>
                </a:ext>
                <a:ext uri="{FF2B5EF4-FFF2-40B4-BE49-F238E27FC236}">
                  <a16:creationId xmlns:a16="http://schemas.microsoft.com/office/drawing/2014/main" id="{00000000-0008-0000-0700-000020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38945" name="Check Box 33" hidden="1">
              <a:extLst>
                <a:ext uri="{63B3BB69-23CF-44E3-9099-C40C66FF867C}">
                  <a14:compatExt spid="_x0000_s38945"/>
                </a:ext>
                <a:ext uri="{FF2B5EF4-FFF2-40B4-BE49-F238E27FC236}">
                  <a16:creationId xmlns:a16="http://schemas.microsoft.com/office/drawing/2014/main" id="{00000000-0008-0000-0700-00002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38946" name="Check Box 34" hidden="1">
              <a:extLst>
                <a:ext uri="{63B3BB69-23CF-44E3-9099-C40C66FF867C}">
                  <a14:compatExt spid="_x0000_s38946"/>
                </a:ext>
                <a:ext uri="{FF2B5EF4-FFF2-40B4-BE49-F238E27FC236}">
                  <a16:creationId xmlns:a16="http://schemas.microsoft.com/office/drawing/2014/main" id="{00000000-0008-0000-0700-00002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24</xdr:row>
          <xdr:rowOff>0</xdr:rowOff>
        </xdr:from>
        <xdr:to>
          <xdr:col>2</xdr:col>
          <xdr:colOff>57150</xdr:colOff>
          <xdr:row>25</xdr:row>
          <xdr:rowOff>9525</xdr:rowOff>
        </xdr:to>
        <xdr:sp macro="" textlink="">
          <xdr:nvSpPr>
            <xdr:cNvPr id="38947" name="Check Box 35" hidden="1">
              <a:extLst>
                <a:ext uri="{63B3BB69-23CF-44E3-9099-C40C66FF867C}">
                  <a14:compatExt spid="_x0000_s38947"/>
                </a:ext>
                <a:ext uri="{FF2B5EF4-FFF2-40B4-BE49-F238E27FC236}">
                  <a16:creationId xmlns:a16="http://schemas.microsoft.com/office/drawing/2014/main" id="{00000000-0008-0000-0700-00002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38948" name="Check Box 36" hidden="1">
              <a:extLst>
                <a:ext uri="{63B3BB69-23CF-44E3-9099-C40C66FF867C}">
                  <a14:compatExt spid="_x0000_s38948"/>
                </a:ext>
                <a:ext uri="{FF2B5EF4-FFF2-40B4-BE49-F238E27FC236}">
                  <a16:creationId xmlns:a16="http://schemas.microsoft.com/office/drawing/2014/main" id="{00000000-0008-0000-0700-00002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38949" name="Check Box 37" hidden="1">
              <a:extLst>
                <a:ext uri="{63B3BB69-23CF-44E3-9099-C40C66FF867C}">
                  <a14:compatExt spid="_x0000_s38949"/>
                </a:ext>
                <a:ext uri="{FF2B5EF4-FFF2-40B4-BE49-F238E27FC236}">
                  <a16:creationId xmlns:a16="http://schemas.microsoft.com/office/drawing/2014/main" id="{00000000-0008-0000-0700-00002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38950" name="Check Box 38" hidden="1">
              <a:extLst>
                <a:ext uri="{63B3BB69-23CF-44E3-9099-C40C66FF867C}">
                  <a14:compatExt spid="_x0000_s38950"/>
                </a:ext>
                <a:ext uri="{FF2B5EF4-FFF2-40B4-BE49-F238E27FC236}">
                  <a16:creationId xmlns:a16="http://schemas.microsoft.com/office/drawing/2014/main" id="{00000000-0008-0000-0700-00002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38951" name="Check Box 39" hidden="1">
              <a:extLst>
                <a:ext uri="{63B3BB69-23CF-44E3-9099-C40C66FF867C}">
                  <a14:compatExt spid="_x0000_s38951"/>
                </a:ext>
                <a:ext uri="{FF2B5EF4-FFF2-40B4-BE49-F238E27FC236}">
                  <a16:creationId xmlns:a16="http://schemas.microsoft.com/office/drawing/2014/main" id="{00000000-0008-0000-0700-00002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38952" name="Check Box 40" hidden="1">
              <a:extLst>
                <a:ext uri="{63B3BB69-23CF-44E3-9099-C40C66FF867C}">
                  <a14:compatExt spid="_x0000_s38952"/>
                </a:ext>
                <a:ext uri="{FF2B5EF4-FFF2-40B4-BE49-F238E27FC236}">
                  <a16:creationId xmlns:a16="http://schemas.microsoft.com/office/drawing/2014/main" id="{00000000-0008-0000-0700-00002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38953" name="Check Box 41" hidden="1">
              <a:extLst>
                <a:ext uri="{63B3BB69-23CF-44E3-9099-C40C66FF867C}">
                  <a14:compatExt spid="_x0000_s38953"/>
                </a:ext>
                <a:ext uri="{FF2B5EF4-FFF2-40B4-BE49-F238E27FC236}">
                  <a16:creationId xmlns:a16="http://schemas.microsoft.com/office/drawing/2014/main" id="{00000000-0008-0000-0700-00002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38954" name="Check Box 42" hidden="1">
              <a:extLst>
                <a:ext uri="{63B3BB69-23CF-44E3-9099-C40C66FF867C}">
                  <a14:compatExt spid="_x0000_s38954"/>
                </a:ext>
                <a:ext uri="{FF2B5EF4-FFF2-40B4-BE49-F238E27FC236}">
                  <a16:creationId xmlns:a16="http://schemas.microsoft.com/office/drawing/2014/main" id="{00000000-0008-0000-0700-00002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38955" name="Check Box 43" hidden="1">
              <a:extLst>
                <a:ext uri="{63B3BB69-23CF-44E3-9099-C40C66FF867C}">
                  <a14:compatExt spid="_x0000_s38955"/>
                </a:ext>
                <a:ext uri="{FF2B5EF4-FFF2-40B4-BE49-F238E27FC236}">
                  <a16:creationId xmlns:a16="http://schemas.microsoft.com/office/drawing/2014/main" id="{00000000-0008-0000-0700-00002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38956" name="Check Box 44" hidden="1">
              <a:extLst>
                <a:ext uri="{63B3BB69-23CF-44E3-9099-C40C66FF867C}">
                  <a14:compatExt spid="_x0000_s38956"/>
                </a:ext>
                <a:ext uri="{FF2B5EF4-FFF2-40B4-BE49-F238E27FC236}">
                  <a16:creationId xmlns:a16="http://schemas.microsoft.com/office/drawing/2014/main" id="{00000000-0008-0000-0700-00002C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38957" name="Check Box 45" hidden="1">
              <a:extLst>
                <a:ext uri="{63B3BB69-23CF-44E3-9099-C40C66FF867C}">
                  <a14:compatExt spid="_x0000_s38957"/>
                </a:ext>
                <a:ext uri="{FF2B5EF4-FFF2-40B4-BE49-F238E27FC236}">
                  <a16:creationId xmlns:a16="http://schemas.microsoft.com/office/drawing/2014/main" id="{00000000-0008-0000-0700-00002D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38958" name="Check Box 46" hidden="1">
              <a:extLst>
                <a:ext uri="{63B3BB69-23CF-44E3-9099-C40C66FF867C}">
                  <a14:compatExt spid="_x0000_s38958"/>
                </a:ext>
                <a:ext uri="{FF2B5EF4-FFF2-40B4-BE49-F238E27FC236}">
                  <a16:creationId xmlns:a16="http://schemas.microsoft.com/office/drawing/2014/main" id="{00000000-0008-0000-0700-00002E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38959" name="Check Box 47" hidden="1">
              <a:extLst>
                <a:ext uri="{63B3BB69-23CF-44E3-9099-C40C66FF867C}">
                  <a14:compatExt spid="_x0000_s38959"/>
                </a:ext>
                <a:ext uri="{FF2B5EF4-FFF2-40B4-BE49-F238E27FC236}">
                  <a16:creationId xmlns:a16="http://schemas.microsoft.com/office/drawing/2014/main" id="{00000000-0008-0000-0700-00002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38960" name="Check Box 48" hidden="1">
              <a:extLst>
                <a:ext uri="{63B3BB69-23CF-44E3-9099-C40C66FF867C}">
                  <a14:compatExt spid="_x0000_s38960"/>
                </a:ext>
                <a:ext uri="{FF2B5EF4-FFF2-40B4-BE49-F238E27FC236}">
                  <a16:creationId xmlns:a16="http://schemas.microsoft.com/office/drawing/2014/main" id="{00000000-0008-0000-0700-000030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38961" name="Check Box 49" hidden="1">
              <a:extLst>
                <a:ext uri="{63B3BB69-23CF-44E3-9099-C40C66FF867C}">
                  <a14:compatExt spid="_x0000_s38961"/>
                </a:ext>
                <a:ext uri="{FF2B5EF4-FFF2-40B4-BE49-F238E27FC236}">
                  <a16:creationId xmlns:a16="http://schemas.microsoft.com/office/drawing/2014/main" id="{00000000-0008-0000-0700-00003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38962" name="Check Box 50" hidden="1">
              <a:extLst>
                <a:ext uri="{63B3BB69-23CF-44E3-9099-C40C66FF867C}">
                  <a14:compatExt spid="_x0000_s38962"/>
                </a:ext>
                <a:ext uri="{FF2B5EF4-FFF2-40B4-BE49-F238E27FC236}">
                  <a16:creationId xmlns:a16="http://schemas.microsoft.com/office/drawing/2014/main" id="{00000000-0008-0000-0700-00003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38963" name="Check Box 51" hidden="1">
              <a:extLst>
                <a:ext uri="{63B3BB69-23CF-44E3-9099-C40C66FF867C}">
                  <a14:compatExt spid="_x0000_s38963"/>
                </a:ext>
                <a:ext uri="{FF2B5EF4-FFF2-40B4-BE49-F238E27FC236}">
                  <a16:creationId xmlns:a16="http://schemas.microsoft.com/office/drawing/2014/main" id="{00000000-0008-0000-0700-00003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38964" name="Check Box 52" hidden="1">
              <a:extLst>
                <a:ext uri="{63B3BB69-23CF-44E3-9099-C40C66FF867C}">
                  <a14:compatExt spid="_x0000_s38964"/>
                </a:ext>
                <a:ext uri="{FF2B5EF4-FFF2-40B4-BE49-F238E27FC236}">
                  <a16:creationId xmlns:a16="http://schemas.microsoft.com/office/drawing/2014/main" id="{00000000-0008-0000-0700-00003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38965" name="Check Box 53" hidden="1">
              <a:extLst>
                <a:ext uri="{63B3BB69-23CF-44E3-9099-C40C66FF867C}">
                  <a14:compatExt spid="_x0000_s38965"/>
                </a:ext>
                <a:ext uri="{FF2B5EF4-FFF2-40B4-BE49-F238E27FC236}">
                  <a16:creationId xmlns:a16="http://schemas.microsoft.com/office/drawing/2014/main" id="{00000000-0008-0000-0700-000035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38966" name="Check Box 54" hidden="1">
              <a:extLst>
                <a:ext uri="{63B3BB69-23CF-44E3-9099-C40C66FF867C}">
                  <a14:compatExt spid="_x0000_s38966"/>
                </a:ext>
                <a:ext uri="{FF2B5EF4-FFF2-40B4-BE49-F238E27FC236}">
                  <a16:creationId xmlns:a16="http://schemas.microsoft.com/office/drawing/2014/main" id="{00000000-0008-0000-0700-00003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38967" name="Check Box 55" hidden="1">
              <a:extLst>
                <a:ext uri="{63B3BB69-23CF-44E3-9099-C40C66FF867C}">
                  <a14:compatExt spid="_x0000_s38967"/>
                </a:ext>
                <a:ext uri="{FF2B5EF4-FFF2-40B4-BE49-F238E27FC236}">
                  <a16:creationId xmlns:a16="http://schemas.microsoft.com/office/drawing/2014/main" id="{00000000-0008-0000-0700-00003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57</xdr:row>
          <xdr:rowOff>0</xdr:rowOff>
        </xdr:from>
        <xdr:to>
          <xdr:col>2</xdr:col>
          <xdr:colOff>57150</xdr:colOff>
          <xdr:row>58</xdr:row>
          <xdr:rowOff>0</xdr:rowOff>
        </xdr:to>
        <xdr:sp macro="" textlink="">
          <xdr:nvSpPr>
            <xdr:cNvPr id="38968" name="Check Box 56" hidden="1">
              <a:extLst>
                <a:ext uri="{63B3BB69-23CF-44E3-9099-C40C66FF867C}">
                  <a14:compatExt spid="_x0000_s38968"/>
                </a:ext>
                <a:ext uri="{FF2B5EF4-FFF2-40B4-BE49-F238E27FC236}">
                  <a16:creationId xmlns:a16="http://schemas.microsoft.com/office/drawing/2014/main" id="{00000000-0008-0000-0700-00003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19050</xdr:rowOff>
        </xdr:to>
        <xdr:sp macro="" textlink="">
          <xdr:nvSpPr>
            <xdr:cNvPr id="38969" name="Check Box 57" hidden="1">
              <a:extLst>
                <a:ext uri="{63B3BB69-23CF-44E3-9099-C40C66FF867C}">
                  <a14:compatExt spid="_x0000_s38969"/>
                </a:ext>
                <a:ext uri="{FF2B5EF4-FFF2-40B4-BE49-F238E27FC236}">
                  <a16:creationId xmlns:a16="http://schemas.microsoft.com/office/drawing/2014/main" id="{00000000-0008-0000-0700-00003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19050</xdr:rowOff>
        </xdr:to>
        <xdr:sp macro="" textlink="">
          <xdr:nvSpPr>
            <xdr:cNvPr id="38970" name="Check Box 58" hidden="1">
              <a:extLst>
                <a:ext uri="{63B3BB69-23CF-44E3-9099-C40C66FF867C}">
                  <a14:compatExt spid="_x0000_s38970"/>
                </a:ext>
                <a:ext uri="{FF2B5EF4-FFF2-40B4-BE49-F238E27FC236}">
                  <a16:creationId xmlns:a16="http://schemas.microsoft.com/office/drawing/2014/main" id="{00000000-0008-0000-0700-00003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xdr:col>
          <xdr:colOff>57150</xdr:colOff>
          <xdr:row>48</xdr:row>
          <xdr:rowOff>9525</xdr:rowOff>
        </xdr:to>
        <xdr:sp macro="" textlink="">
          <xdr:nvSpPr>
            <xdr:cNvPr id="38971" name="Check Box 59" hidden="1">
              <a:extLst>
                <a:ext uri="{63B3BB69-23CF-44E3-9099-C40C66FF867C}">
                  <a14:compatExt spid="_x0000_s38971"/>
                </a:ext>
                <a:ext uri="{FF2B5EF4-FFF2-40B4-BE49-F238E27FC236}">
                  <a16:creationId xmlns:a16="http://schemas.microsoft.com/office/drawing/2014/main" id="{00000000-0008-0000-0700-00003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9525</xdr:rowOff>
        </xdr:to>
        <xdr:sp macro="" textlink="">
          <xdr:nvSpPr>
            <xdr:cNvPr id="38975" name="Check Box 63" hidden="1">
              <a:extLst>
                <a:ext uri="{63B3BB69-23CF-44E3-9099-C40C66FF867C}">
                  <a14:compatExt spid="_x0000_s38975"/>
                </a:ext>
                <a:ext uri="{FF2B5EF4-FFF2-40B4-BE49-F238E27FC236}">
                  <a16:creationId xmlns:a16="http://schemas.microsoft.com/office/drawing/2014/main" id="{00000000-0008-0000-0700-00003F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49</xdr:row>
          <xdr:rowOff>0</xdr:rowOff>
        </xdr:from>
        <xdr:to>
          <xdr:col>2</xdr:col>
          <xdr:colOff>57150</xdr:colOff>
          <xdr:row>50</xdr:row>
          <xdr:rowOff>9525</xdr:rowOff>
        </xdr:to>
        <xdr:sp macro="" textlink="">
          <xdr:nvSpPr>
            <xdr:cNvPr id="38976" name="Check Box 64" hidden="1">
              <a:extLst>
                <a:ext uri="{63B3BB69-23CF-44E3-9099-C40C66FF867C}">
                  <a14:compatExt spid="_x0000_s38976"/>
                </a:ext>
                <a:ext uri="{FF2B5EF4-FFF2-40B4-BE49-F238E27FC236}">
                  <a16:creationId xmlns:a16="http://schemas.microsoft.com/office/drawing/2014/main" id="{00000000-0008-0000-0700-000040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38977" name="Check Box 65" hidden="1">
              <a:extLst>
                <a:ext uri="{63B3BB69-23CF-44E3-9099-C40C66FF867C}">
                  <a14:compatExt spid="_x0000_s38977"/>
                </a:ext>
                <a:ext uri="{FF2B5EF4-FFF2-40B4-BE49-F238E27FC236}">
                  <a16:creationId xmlns:a16="http://schemas.microsoft.com/office/drawing/2014/main" id="{00000000-0008-0000-0700-000041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50</xdr:row>
          <xdr:rowOff>0</xdr:rowOff>
        </xdr:from>
        <xdr:to>
          <xdr:col>2</xdr:col>
          <xdr:colOff>57150</xdr:colOff>
          <xdr:row>51</xdr:row>
          <xdr:rowOff>9525</xdr:rowOff>
        </xdr:to>
        <xdr:sp macro="" textlink="">
          <xdr:nvSpPr>
            <xdr:cNvPr id="38978" name="Check Box 66" hidden="1">
              <a:extLst>
                <a:ext uri="{63B3BB69-23CF-44E3-9099-C40C66FF867C}">
                  <a14:compatExt spid="_x0000_s38978"/>
                </a:ext>
                <a:ext uri="{FF2B5EF4-FFF2-40B4-BE49-F238E27FC236}">
                  <a16:creationId xmlns:a16="http://schemas.microsoft.com/office/drawing/2014/main" id="{00000000-0008-0000-0700-000042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38979" name="Check Box 67" hidden="1">
              <a:extLst>
                <a:ext uri="{63B3BB69-23CF-44E3-9099-C40C66FF867C}">
                  <a14:compatExt spid="_x0000_s38979"/>
                </a:ext>
                <a:ext uri="{FF2B5EF4-FFF2-40B4-BE49-F238E27FC236}">
                  <a16:creationId xmlns:a16="http://schemas.microsoft.com/office/drawing/2014/main" id="{00000000-0008-0000-0700-000043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51</xdr:row>
          <xdr:rowOff>0</xdr:rowOff>
        </xdr:from>
        <xdr:to>
          <xdr:col>2</xdr:col>
          <xdr:colOff>57150</xdr:colOff>
          <xdr:row>52</xdr:row>
          <xdr:rowOff>9525</xdr:rowOff>
        </xdr:to>
        <xdr:sp macro="" textlink="">
          <xdr:nvSpPr>
            <xdr:cNvPr id="38980" name="Check Box 68" hidden="1">
              <a:extLst>
                <a:ext uri="{63B3BB69-23CF-44E3-9099-C40C66FF867C}">
                  <a14:compatExt spid="_x0000_s38980"/>
                </a:ext>
                <a:ext uri="{FF2B5EF4-FFF2-40B4-BE49-F238E27FC236}">
                  <a16:creationId xmlns:a16="http://schemas.microsoft.com/office/drawing/2014/main" id="{00000000-0008-0000-0700-000044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39</xdr:row>
          <xdr:rowOff>0</xdr:rowOff>
        </xdr:from>
        <xdr:to>
          <xdr:col>2</xdr:col>
          <xdr:colOff>57150</xdr:colOff>
          <xdr:row>40</xdr:row>
          <xdr:rowOff>9525</xdr:rowOff>
        </xdr:to>
        <xdr:sp macro="" textlink="">
          <xdr:nvSpPr>
            <xdr:cNvPr id="38982" name="Check Box 70" hidden="1">
              <a:extLst>
                <a:ext uri="{63B3BB69-23CF-44E3-9099-C40C66FF867C}">
                  <a14:compatExt spid="_x0000_s38982"/>
                </a:ext>
                <a:ext uri="{FF2B5EF4-FFF2-40B4-BE49-F238E27FC236}">
                  <a16:creationId xmlns:a16="http://schemas.microsoft.com/office/drawing/2014/main" id="{00000000-0008-0000-0700-000046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38983" name="Check Box 71" hidden="1">
              <a:extLst>
                <a:ext uri="{63B3BB69-23CF-44E3-9099-C40C66FF867C}">
                  <a14:compatExt spid="_x0000_s38983"/>
                </a:ext>
                <a:ext uri="{FF2B5EF4-FFF2-40B4-BE49-F238E27FC236}">
                  <a16:creationId xmlns:a16="http://schemas.microsoft.com/office/drawing/2014/main" id="{00000000-0008-0000-0700-000047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52</xdr:row>
          <xdr:rowOff>0</xdr:rowOff>
        </xdr:from>
        <xdr:to>
          <xdr:col>2</xdr:col>
          <xdr:colOff>57150</xdr:colOff>
          <xdr:row>53</xdr:row>
          <xdr:rowOff>9525</xdr:rowOff>
        </xdr:to>
        <xdr:sp macro="" textlink="">
          <xdr:nvSpPr>
            <xdr:cNvPr id="38984" name="Check Box 72" hidden="1">
              <a:extLst>
                <a:ext uri="{63B3BB69-23CF-44E3-9099-C40C66FF867C}">
                  <a14:compatExt spid="_x0000_s38984"/>
                </a:ext>
                <a:ext uri="{FF2B5EF4-FFF2-40B4-BE49-F238E27FC236}">
                  <a16:creationId xmlns:a16="http://schemas.microsoft.com/office/drawing/2014/main" id="{00000000-0008-0000-0700-000048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53</xdr:row>
          <xdr:rowOff>0</xdr:rowOff>
        </xdr:from>
        <xdr:to>
          <xdr:col>2</xdr:col>
          <xdr:colOff>57150</xdr:colOff>
          <xdr:row>54</xdr:row>
          <xdr:rowOff>9525</xdr:rowOff>
        </xdr:to>
        <xdr:sp macro="" textlink="">
          <xdr:nvSpPr>
            <xdr:cNvPr id="38985" name="Check Box 73" hidden="1">
              <a:extLst>
                <a:ext uri="{63B3BB69-23CF-44E3-9099-C40C66FF867C}">
                  <a14:compatExt spid="_x0000_s38985"/>
                </a:ext>
                <a:ext uri="{FF2B5EF4-FFF2-40B4-BE49-F238E27FC236}">
                  <a16:creationId xmlns:a16="http://schemas.microsoft.com/office/drawing/2014/main" id="{00000000-0008-0000-0700-000049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54</xdr:row>
          <xdr:rowOff>0</xdr:rowOff>
        </xdr:from>
        <xdr:to>
          <xdr:col>2</xdr:col>
          <xdr:colOff>57150</xdr:colOff>
          <xdr:row>55</xdr:row>
          <xdr:rowOff>9525</xdr:rowOff>
        </xdr:to>
        <xdr:sp macro="" textlink="">
          <xdr:nvSpPr>
            <xdr:cNvPr id="38986" name="Check Box 74" hidden="1">
              <a:extLst>
                <a:ext uri="{63B3BB69-23CF-44E3-9099-C40C66FF867C}">
                  <a14:compatExt spid="_x0000_s38986"/>
                </a:ext>
                <a:ext uri="{FF2B5EF4-FFF2-40B4-BE49-F238E27FC236}">
                  <a16:creationId xmlns:a16="http://schemas.microsoft.com/office/drawing/2014/main" id="{00000000-0008-0000-0700-00004A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55</xdr:row>
          <xdr:rowOff>0</xdr:rowOff>
        </xdr:from>
        <xdr:to>
          <xdr:col>2</xdr:col>
          <xdr:colOff>57150</xdr:colOff>
          <xdr:row>56</xdr:row>
          <xdr:rowOff>9525</xdr:rowOff>
        </xdr:to>
        <xdr:sp macro="" textlink="">
          <xdr:nvSpPr>
            <xdr:cNvPr id="38987" name="Check Box 75" hidden="1">
              <a:extLst>
                <a:ext uri="{63B3BB69-23CF-44E3-9099-C40C66FF867C}">
                  <a14:compatExt spid="_x0000_s38987"/>
                </a:ext>
                <a:ext uri="{FF2B5EF4-FFF2-40B4-BE49-F238E27FC236}">
                  <a16:creationId xmlns:a16="http://schemas.microsoft.com/office/drawing/2014/main" id="{00000000-0008-0000-0700-00004B98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2049" name="Button 1" hidden="1">
              <a:extLst>
                <a:ext uri="{63B3BB69-23CF-44E3-9099-C40C66FF867C}">
                  <a14:compatExt spid="_x0000_s2049"/>
                </a:ext>
                <a:ext uri="{FF2B5EF4-FFF2-40B4-BE49-F238E27FC236}">
                  <a16:creationId xmlns:a16="http://schemas.microsoft.com/office/drawing/2014/main" id="{00000000-0008-0000-0800-0000010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26" Type="http://schemas.openxmlformats.org/officeDocument/2006/relationships/hyperlink" Target="https://catalog.bcrc.firdi.org.tw/BcrcContent?bid=12903&amp;rowid=1" TargetMode="External"/><Relationship Id="rId21" Type="http://schemas.openxmlformats.org/officeDocument/2006/relationships/hyperlink" Target="https://catalog.bcrc.firdi.org.tw/BcrcContent?bid=14848&amp;rowid=1" TargetMode="External"/><Relationship Id="rId42" Type="http://schemas.openxmlformats.org/officeDocument/2006/relationships/vmlDrawing" Target="../drawings/vmlDrawing4.vml"/><Relationship Id="rId47" Type="http://schemas.openxmlformats.org/officeDocument/2006/relationships/ctrlProp" Target="../ctrlProps/ctrlProp45.xml"/><Relationship Id="rId63" Type="http://schemas.openxmlformats.org/officeDocument/2006/relationships/ctrlProp" Target="../ctrlProps/ctrlProp61.xml"/><Relationship Id="rId68" Type="http://schemas.openxmlformats.org/officeDocument/2006/relationships/ctrlProp" Target="../ctrlProps/ctrlProp66.xml"/><Relationship Id="rId84" Type="http://schemas.openxmlformats.org/officeDocument/2006/relationships/ctrlProp" Target="../ctrlProps/ctrlProp82.xml"/><Relationship Id="rId89" Type="http://schemas.openxmlformats.org/officeDocument/2006/relationships/ctrlProp" Target="../ctrlProps/ctrlProp87.xml"/><Relationship Id="rId16" Type="http://schemas.openxmlformats.org/officeDocument/2006/relationships/hyperlink" Target="https://catalog.bcrc.firdi.org.tw/BcrcContent?bid=15211&amp;rowid=1" TargetMode="External"/><Relationship Id="rId11" Type="http://schemas.openxmlformats.org/officeDocument/2006/relationships/hyperlink" Target="https://catalog.bcrc.firdi.org.tw/BcrcContent?bid=31512&amp;rowid=1" TargetMode="External"/><Relationship Id="rId32" Type="http://schemas.openxmlformats.org/officeDocument/2006/relationships/hyperlink" Target="https://catalog.bcrc.firdi.org.tw/BcrcContent?bid=16082&amp;rowid=1" TargetMode="External"/><Relationship Id="rId37" Type="http://schemas.openxmlformats.org/officeDocument/2006/relationships/hyperlink" Target="https://catalog.bcrc.firdi.org.tw/BcrcContent?bid=12450&amp;rowid=1" TargetMode="External"/><Relationship Id="rId53" Type="http://schemas.openxmlformats.org/officeDocument/2006/relationships/ctrlProp" Target="../ctrlProps/ctrlProp51.xml"/><Relationship Id="rId58" Type="http://schemas.openxmlformats.org/officeDocument/2006/relationships/ctrlProp" Target="../ctrlProps/ctrlProp56.xml"/><Relationship Id="rId74" Type="http://schemas.openxmlformats.org/officeDocument/2006/relationships/ctrlProp" Target="../ctrlProps/ctrlProp72.xml"/><Relationship Id="rId79" Type="http://schemas.openxmlformats.org/officeDocument/2006/relationships/ctrlProp" Target="../ctrlProps/ctrlProp77.xml"/><Relationship Id="rId5" Type="http://schemas.openxmlformats.org/officeDocument/2006/relationships/hyperlink" Target="https://catalog.bcrc.firdi.org.tw/BcrcContent?bid=11847&amp;rowid=1" TargetMode="External"/><Relationship Id="rId90" Type="http://schemas.openxmlformats.org/officeDocument/2006/relationships/ctrlProp" Target="../ctrlProps/ctrlProp88.xml"/><Relationship Id="rId95" Type="http://schemas.openxmlformats.org/officeDocument/2006/relationships/ctrlProp" Target="../ctrlProps/ctrlProp93.xml"/><Relationship Id="rId22" Type="http://schemas.openxmlformats.org/officeDocument/2006/relationships/hyperlink" Target="https://catalog.bcrc.firdi.org.tw/BcrcContent?bid=11634&amp;rowid=1" TargetMode="External"/><Relationship Id="rId27" Type="http://schemas.openxmlformats.org/officeDocument/2006/relationships/hyperlink" Target="https://catalog.bcrc.firdi.org.tw/BcrcContent?bid=21538&amp;rowid=1" TargetMode="External"/><Relationship Id="rId43" Type="http://schemas.openxmlformats.org/officeDocument/2006/relationships/ctrlProp" Target="../ctrlProps/ctrlProp41.xml"/><Relationship Id="rId48" Type="http://schemas.openxmlformats.org/officeDocument/2006/relationships/ctrlProp" Target="../ctrlProps/ctrlProp46.xml"/><Relationship Id="rId64" Type="http://schemas.openxmlformats.org/officeDocument/2006/relationships/ctrlProp" Target="../ctrlProps/ctrlProp62.xml"/><Relationship Id="rId69" Type="http://schemas.openxmlformats.org/officeDocument/2006/relationships/ctrlProp" Target="../ctrlProps/ctrlProp67.xml"/><Relationship Id="rId8" Type="http://schemas.openxmlformats.org/officeDocument/2006/relationships/hyperlink" Target="https://catalog.bcrc.firdi.org.tw/BcrcContent?bid=32850&amp;rowid=1" TargetMode="External"/><Relationship Id="rId51" Type="http://schemas.openxmlformats.org/officeDocument/2006/relationships/ctrlProp" Target="../ctrlProps/ctrlProp49.xml"/><Relationship Id="rId72" Type="http://schemas.openxmlformats.org/officeDocument/2006/relationships/ctrlProp" Target="../ctrlProps/ctrlProp70.xml"/><Relationship Id="rId80" Type="http://schemas.openxmlformats.org/officeDocument/2006/relationships/ctrlProp" Target="../ctrlProps/ctrlProp78.xml"/><Relationship Id="rId85" Type="http://schemas.openxmlformats.org/officeDocument/2006/relationships/ctrlProp" Target="../ctrlProps/ctrlProp83.xml"/><Relationship Id="rId93" Type="http://schemas.openxmlformats.org/officeDocument/2006/relationships/ctrlProp" Target="../ctrlProps/ctrlProp91.xml"/><Relationship Id="rId3" Type="http://schemas.openxmlformats.org/officeDocument/2006/relationships/hyperlink" Target="https://catalog.bcrc.firdi.org.tw/BcrcContent?bid=10768&amp;rowid=1" TargetMode="External"/><Relationship Id="rId12" Type="http://schemas.openxmlformats.org/officeDocument/2006/relationships/hyperlink" Target="https://catalog.bcrc.firdi.org.tw/BcrcContent?bid=10723%3Csup%3ET%3C/sup%3E&amp;rowid=1" TargetMode="External"/><Relationship Id="rId17" Type="http://schemas.openxmlformats.org/officeDocument/2006/relationships/hyperlink" Target="https://catalog.bcrc.firdi.org.tw/BcrcContent?bid=11030&amp;rowid=1" TargetMode="External"/><Relationship Id="rId25" Type="http://schemas.openxmlformats.org/officeDocument/2006/relationships/hyperlink" Target="https://catalog.bcrc.firdi.org.tw/BcrcContent?bid=13856&amp;rowid=1" TargetMode="External"/><Relationship Id="rId33" Type="http://schemas.openxmlformats.org/officeDocument/2006/relationships/hyperlink" Target="https://catalog.bcrc.firdi.org.tw/BcrcContent?bid=11633&amp;rowid=1" TargetMode="External"/><Relationship Id="rId38" Type="http://schemas.openxmlformats.org/officeDocument/2006/relationships/hyperlink" Target="https://catalog.bcrc.firdi.org.tw/BcrcContent?bid=17135&amp;rowid=1" TargetMode="External"/><Relationship Id="rId46" Type="http://schemas.openxmlformats.org/officeDocument/2006/relationships/ctrlProp" Target="../ctrlProps/ctrlProp44.xml"/><Relationship Id="rId59" Type="http://schemas.openxmlformats.org/officeDocument/2006/relationships/ctrlProp" Target="../ctrlProps/ctrlProp57.xml"/><Relationship Id="rId67" Type="http://schemas.openxmlformats.org/officeDocument/2006/relationships/ctrlProp" Target="../ctrlProps/ctrlProp65.xml"/><Relationship Id="rId20" Type="http://schemas.openxmlformats.org/officeDocument/2006/relationships/hyperlink" Target="https://catalog.bcrc.firdi.org.tw/BcrcContent?bid=10793&amp;rowid=1" TargetMode="External"/><Relationship Id="rId41" Type="http://schemas.openxmlformats.org/officeDocument/2006/relationships/vmlDrawing" Target="../drawings/vmlDrawing3.vml"/><Relationship Id="rId54" Type="http://schemas.openxmlformats.org/officeDocument/2006/relationships/ctrlProp" Target="../ctrlProps/ctrlProp52.xml"/><Relationship Id="rId62" Type="http://schemas.openxmlformats.org/officeDocument/2006/relationships/ctrlProp" Target="../ctrlProps/ctrlProp60.xml"/><Relationship Id="rId70" Type="http://schemas.openxmlformats.org/officeDocument/2006/relationships/ctrlProp" Target="../ctrlProps/ctrlProp68.xml"/><Relationship Id="rId75" Type="http://schemas.openxmlformats.org/officeDocument/2006/relationships/ctrlProp" Target="../ctrlProps/ctrlProp73.xml"/><Relationship Id="rId83" Type="http://schemas.openxmlformats.org/officeDocument/2006/relationships/ctrlProp" Target="../ctrlProps/ctrlProp81.xml"/><Relationship Id="rId88" Type="http://schemas.openxmlformats.org/officeDocument/2006/relationships/ctrlProp" Target="../ctrlProps/ctrlProp86.xml"/><Relationship Id="rId91" Type="http://schemas.openxmlformats.org/officeDocument/2006/relationships/ctrlProp" Target="../ctrlProps/ctrlProp89.xml"/><Relationship Id="rId1" Type="http://schemas.openxmlformats.org/officeDocument/2006/relationships/hyperlink" Target="https://catalog.bcrc.firdi.org.tw/BcrcContent?bid=14802&amp;rowid=1" TargetMode="External"/><Relationship Id="rId6" Type="http://schemas.openxmlformats.org/officeDocument/2006/relationships/hyperlink" Target="https://catalog.bcrc.firdi.org.tw/BcrcContent?bid=12017&amp;rowid=1" TargetMode="External"/><Relationship Id="rId15" Type="http://schemas.openxmlformats.org/officeDocument/2006/relationships/hyperlink" Target="https://catalog.bcrc.firdi.org.tw/BcrcContent?bid=10451&amp;rowid=1" TargetMode="External"/><Relationship Id="rId23" Type="http://schemas.openxmlformats.org/officeDocument/2006/relationships/hyperlink" Target="https://catalog.bcrc.firdi.org.tw/BcrcContent?bid=11633&amp;rowid=1" TargetMode="External"/><Relationship Id="rId28" Type="http://schemas.openxmlformats.org/officeDocument/2006/relationships/hyperlink" Target="https://catalog.bcrc.firdi.org.tw/BcrcContent?bid=22950&amp;rowid=1" TargetMode="External"/><Relationship Id="rId36" Type="http://schemas.openxmlformats.org/officeDocument/2006/relationships/hyperlink" Target="https://catalog.bcrc.firdi.org.tw/BcrcContent?bid=10944&amp;rowid=1" TargetMode="External"/><Relationship Id="rId49" Type="http://schemas.openxmlformats.org/officeDocument/2006/relationships/ctrlProp" Target="../ctrlProps/ctrlProp47.xml"/><Relationship Id="rId57" Type="http://schemas.openxmlformats.org/officeDocument/2006/relationships/ctrlProp" Target="../ctrlProps/ctrlProp55.xml"/><Relationship Id="rId10" Type="http://schemas.openxmlformats.org/officeDocument/2006/relationships/hyperlink" Target="https://catalog.bcrc.firdi.org.tw/BcrcContent?bid=31621&amp;rowid=1" TargetMode="External"/><Relationship Id="rId31" Type="http://schemas.openxmlformats.org/officeDocument/2006/relationships/hyperlink" Target="https://catalog.bcrc.firdi.org.tw/BcrcContent?bid=10747&amp;rowid=1" TargetMode="External"/><Relationship Id="rId44" Type="http://schemas.openxmlformats.org/officeDocument/2006/relationships/ctrlProp" Target="../ctrlProps/ctrlProp42.xml"/><Relationship Id="rId52" Type="http://schemas.openxmlformats.org/officeDocument/2006/relationships/ctrlProp" Target="../ctrlProps/ctrlProp50.xml"/><Relationship Id="rId60" Type="http://schemas.openxmlformats.org/officeDocument/2006/relationships/ctrlProp" Target="../ctrlProps/ctrlProp58.xml"/><Relationship Id="rId65" Type="http://schemas.openxmlformats.org/officeDocument/2006/relationships/ctrlProp" Target="../ctrlProps/ctrlProp63.xml"/><Relationship Id="rId73" Type="http://schemas.openxmlformats.org/officeDocument/2006/relationships/ctrlProp" Target="../ctrlProps/ctrlProp71.xml"/><Relationship Id="rId78" Type="http://schemas.openxmlformats.org/officeDocument/2006/relationships/ctrlProp" Target="../ctrlProps/ctrlProp76.xml"/><Relationship Id="rId81" Type="http://schemas.openxmlformats.org/officeDocument/2006/relationships/ctrlProp" Target="../ctrlProps/ctrlProp79.xml"/><Relationship Id="rId86" Type="http://schemas.openxmlformats.org/officeDocument/2006/relationships/ctrlProp" Target="../ctrlProps/ctrlProp84.xml"/><Relationship Id="rId94" Type="http://schemas.openxmlformats.org/officeDocument/2006/relationships/ctrlProp" Target="../ctrlProps/ctrlProp92.xml"/><Relationship Id="rId4" Type="http://schemas.openxmlformats.org/officeDocument/2006/relationships/hyperlink" Target="https://catalog.bcrc.firdi.org.tw/BcrcContent?bid=10727&amp;rowid=1" TargetMode="External"/><Relationship Id="rId9" Type="http://schemas.openxmlformats.org/officeDocument/2006/relationships/hyperlink" Target="https://catalog.bcrc.firdi.org.tw/BcrcContent?bid=30438&amp;rowid=1" TargetMode="External"/><Relationship Id="rId13" Type="http://schemas.openxmlformats.org/officeDocument/2006/relationships/hyperlink" Target="https://catalog.bcrc.firdi.org.tw/BcrcContent?bid=32073&amp;rowid=1" TargetMode="External"/><Relationship Id="rId18" Type="http://schemas.openxmlformats.org/officeDocument/2006/relationships/hyperlink" Target="https://catalog.bcrc.firdi.org.tw/BcrcContent?bid=10447&amp;rowid=1" TargetMode="External"/><Relationship Id="rId39" Type="http://schemas.openxmlformats.org/officeDocument/2006/relationships/printerSettings" Target="../printerSettings/printerSettings2.bin"/><Relationship Id="rId34" Type="http://schemas.openxmlformats.org/officeDocument/2006/relationships/hyperlink" Target="https://catalog.bcrc.firdi.org.tw/BcrcContent?bid=11633&amp;rowid=1" TargetMode="Externa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7" Type="http://schemas.openxmlformats.org/officeDocument/2006/relationships/hyperlink" Target="https://catalog.bcrc.firdi.org.tw/BcrcContent?bid=30144&amp;rowid=1" TargetMode="Externa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hyperlink" Target="https://catalog.bcrc.firdi.org.tw/BcrcContent?bid=10948&amp;rowid=1" TargetMode="External"/><Relationship Id="rId29" Type="http://schemas.openxmlformats.org/officeDocument/2006/relationships/hyperlink" Target="https://catalog.bcrc.firdi.org.tw/BcrcContent?bid=30506&amp;rowid=1" TargetMode="External"/><Relationship Id="rId24" Type="http://schemas.openxmlformats.org/officeDocument/2006/relationships/hyperlink" Target="https://catalog.bcrc.firdi.org.tw/BcrcContent?bid=10591&amp;rowid=1" TargetMode="External"/><Relationship Id="rId40" Type="http://schemas.openxmlformats.org/officeDocument/2006/relationships/drawing" Target="../drawings/drawing2.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61" Type="http://schemas.openxmlformats.org/officeDocument/2006/relationships/ctrlProp" Target="../ctrlProps/ctrlProp59.xml"/><Relationship Id="rId82" Type="http://schemas.openxmlformats.org/officeDocument/2006/relationships/ctrlProp" Target="../ctrlProps/ctrlProp80.xml"/><Relationship Id="rId19" Type="http://schemas.openxmlformats.org/officeDocument/2006/relationships/hyperlink" Target="https://catalog.bcrc.firdi.org.tw/BcrcContent?bid=10789&amp;rowid=1" TargetMode="External"/><Relationship Id="rId14" Type="http://schemas.openxmlformats.org/officeDocument/2006/relationships/hyperlink" Target="https://catalog.bcrc.firdi.org.tw/BcrcContent?bid=12154&amp;rowid=1" TargetMode="External"/><Relationship Id="rId30" Type="http://schemas.openxmlformats.org/officeDocument/2006/relationships/hyperlink" Target="https://catalog.bcrc.firdi.org.tw/BcrcContent?bid=12947&amp;rowid=1" TargetMode="External"/><Relationship Id="rId35" Type="http://schemas.openxmlformats.org/officeDocument/2006/relationships/hyperlink" Target="https://catalog.bcrc.firdi.org.tw/BcrcContent?bid=11633&amp;rowid=1" TargetMode="External"/><Relationship Id="rId56" Type="http://schemas.openxmlformats.org/officeDocument/2006/relationships/ctrlProp" Target="../ctrlProps/ctrlProp54.xml"/><Relationship Id="rId77" Type="http://schemas.openxmlformats.org/officeDocument/2006/relationships/ctrlProp" Target="../ctrlProps/ctrlProp7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hyperlink" Target="https://catalog.bcrc.firdi.org.tw/BcrcContent?bid=12903&amp;rowid=1" TargetMode="External"/><Relationship Id="rId21" Type="http://schemas.openxmlformats.org/officeDocument/2006/relationships/hyperlink" Target="https://catalog.bcrc.firdi.org.tw/BcrcContent?bid=14848&amp;rowid=1" TargetMode="External"/><Relationship Id="rId42" Type="http://schemas.openxmlformats.org/officeDocument/2006/relationships/ctrlProp" Target="../ctrlProps/ctrlProp100.xml"/><Relationship Id="rId47" Type="http://schemas.openxmlformats.org/officeDocument/2006/relationships/ctrlProp" Target="../ctrlProps/ctrlProp105.xml"/><Relationship Id="rId63" Type="http://schemas.openxmlformats.org/officeDocument/2006/relationships/ctrlProp" Target="../ctrlProps/ctrlProp121.xml"/><Relationship Id="rId68" Type="http://schemas.openxmlformats.org/officeDocument/2006/relationships/ctrlProp" Target="../ctrlProps/ctrlProp126.xml"/><Relationship Id="rId84" Type="http://schemas.openxmlformats.org/officeDocument/2006/relationships/ctrlProp" Target="../ctrlProps/ctrlProp142.xml"/><Relationship Id="rId89" Type="http://schemas.openxmlformats.org/officeDocument/2006/relationships/ctrlProp" Target="../ctrlProps/ctrlProp147.xml"/><Relationship Id="rId16" Type="http://schemas.openxmlformats.org/officeDocument/2006/relationships/hyperlink" Target="https://catalog.bcrc.firdi.org.tw/BcrcContent?bid=15211&amp;rowid=1" TargetMode="External"/><Relationship Id="rId11" Type="http://schemas.openxmlformats.org/officeDocument/2006/relationships/hyperlink" Target="https://catalog.bcrc.firdi.org.tw/BcrcContent?bid=31512&amp;rowid=1" TargetMode="External"/><Relationship Id="rId32" Type="http://schemas.openxmlformats.org/officeDocument/2006/relationships/hyperlink" Target="https://catalog.bcrc.firdi.org.tw/BcrcContent?bid=16082&amp;rowid=1" TargetMode="External"/><Relationship Id="rId37" Type="http://schemas.openxmlformats.org/officeDocument/2006/relationships/ctrlProp" Target="../ctrlProps/ctrlProp95.xml"/><Relationship Id="rId53" Type="http://schemas.openxmlformats.org/officeDocument/2006/relationships/ctrlProp" Target="../ctrlProps/ctrlProp111.xml"/><Relationship Id="rId58" Type="http://schemas.openxmlformats.org/officeDocument/2006/relationships/ctrlProp" Target="../ctrlProps/ctrlProp116.xml"/><Relationship Id="rId74" Type="http://schemas.openxmlformats.org/officeDocument/2006/relationships/ctrlProp" Target="../ctrlProps/ctrlProp132.xml"/><Relationship Id="rId79" Type="http://schemas.openxmlformats.org/officeDocument/2006/relationships/ctrlProp" Target="../ctrlProps/ctrlProp137.xml"/><Relationship Id="rId5" Type="http://schemas.openxmlformats.org/officeDocument/2006/relationships/hyperlink" Target="https://catalog.bcrc.firdi.org.tw/BcrcContent?bid=11847&amp;rowid=1" TargetMode="External"/><Relationship Id="rId90" Type="http://schemas.openxmlformats.org/officeDocument/2006/relationships/ctrlProp" Target="../ctrlProps/ctrlProp148.xml"/><Relationship Id="rId14" Type="http://schemas.openxmlformats.org/officeDocument/2006/relationships/hyperlink" Target="https://catalog.bcrc.firdi.org.tw/BcrcContent?bid=12154&amp;rowid=1" TargetMode="External"/><Relationship Id="rId22" Type="http://schemas.openxmlformats.org/officeDocument/2006/relationships/hyperlink" Target="https://catalog.bcrc.firdi.org.tw/BcrcContent?bid=11634&amp;rowid=1" TargetMode="External"/><Relationship Id="rId27" Type="http://schemas.openxmlformats.org/officeDocument/2006/relationships/hyperlink" Target="https://catalog.bcrc.firdi.org.tw/BcrcContent?bid=21538&amp;rowid=1" TargetMode="External"/><Relationship Id="rId30" Type="http://schemas.openxmlformats.org/officeDocument/2006/relationships/hyperlink" Target="https://catalog.bcrc.firdi.org.tw/BcrcContent?bid=12947&amp;rowid=1" TargetMode="External"/><Relationship Id="rId35" Type="http://schemas.openxmlformats.org/officeDocument/2006/relationships/vmlDrawing" Target="../drawings/vmlDrawing6.vml"/><Relationship Id="rId43" Type="http://schemas.openxmlformats.org/officeDocument/2006/relationships/ctrlProp" Target="../ctrlProps/ctrlProp101.xml"/><Relationship Id="rId48" Type="http://schemas.openxmlformats.org/officeDocument/2006/relationships/ctrlProp" Target="../ctrlProps/ctrlProp106.xml"/><Relationship Id="rId56" Type="http://schemas.openxmlformats.org/officeDocument/2006/relationships/ctrlProp" Target="../ctrlProps/ctrlProp114.xml"/><Relationship Id="rId64" Type="http://schemas.openxmlformats.org/officeDocument/2006/relationships/ctrlProp" Target="../ctrlProps/ctrlProp122.xml"/><Relationship Id="rId69" Type="http://schemas.openxmlformats.org/officeDocument/2006/relationships/ctrlProp" Target="../ctrlProps/ctrlProp127.xml"/><Relationship Id="rId77" Type="http://schemas.openxmlformats.org/officeDocument/2006/relationships/ctrlProp" Target="../ctrlProps/ctrlProp135.xml"/><Relationship Id="rId8" Type="http://schemas.openxmlformats.org/officeDocument/2006/relationships/hyperlink" Target="https://catalog.bcrc.firdi.org.tw/BcrcContent?bid=32850&amp;rowid=1" TargetMode="External"/><Relationship Id="rId51" Type="http://schemas.openxmlformats.org/officeDocument/2006/relationships/ctrlProp" Target="../ctrlProps/ctrlProp109.xml"/><Relationship Id="rId72" Type="http://schemas.openxmlformats.org/officeDocument/2006/relationships/ctrlProp" Target="../ctrlProps/ctrlProp130.xml"/><Relationship Id="rId80" Type="http://schemas.openxmlformats.org/officeDocument/2006/relationships/ctrlProp" Target="../ctrlProps/ctrlProp138.xml"/><Relationship Id="rId85" Type="http://schemas.openxmlformats.org/officeDocument/2006/relationships/ctrlProp" Target="../ctrlProps/ctrlProp143.xml"/><Relationship Id="rId3" Type="http://schemas.openxmlformats.org/officeDocument/2006/relationships/hyperlink" Target="https://catalog.bcrc.firdi.org.tw/BcrcContent?bid=10768&amp;rowid=1" TargetMode="External"/><Relationship Id="rId12" Type="http://schemas.openxmlformats.org/officeDocument/2006/relationships/hyperlink" Target="https://catalog.bcrc.firdi.org.tw/BcrcContent?bid=10723%3Csup%3ET%3C/sup%3E&amp;rowid=1" TargetMode="External"/><Relationship Id="rId17" Type="http://schemas.openxmlformats.org/officeDocument/2006/relationships/hyperlink" Target="https://catalog.bcrc.firdi.org.tw/BcrcContent?bid=11030&amp;rowid=1" TargetMode="External"/><Relationship Id="rId25" Type="http://schemas.openxmlformats.org/officeDocument/2006/relationships/hyperlink" Target="https://catalog.bcrc.firdi.org.tw/BcrcContent?bid=13856&amp;rowid=1" TargetMode="External"/><Relationship Id="rId33" Type="http://schemas.openxmlformats.org/officeDocument/2006/relationships/printerSettings" Target="../printerSettings/printerSettings7.bin"/><Relationship Id="rId38" Type="http://schemas.openxmlformats.org/officeDocument/2006/relationships/ctrlProp" Target="../ctrlProps/ctrlProp96.xml"/><Relationship Id="rId46" Type="http://schemas.openxmlformats.org/officeDocument/2006/relationships/ctrlProp" Target="../ctrlProps/ctrlProp104.xml"/><Relationship Id="rId59" Type="http://schemas.openxmlformats.org/officeDocument/2006/relationships/ctrlProp" Target="../ctrlProps/ctrlProp117.xml"/><Relationship Id="rId67" Type="http://schemas.openxmlformats.org/officeDocument/2006/relationships/ctrlProp" Target="../ctrlProps/ctrlProp125.xml"/><Relationship Id="rId20" Type="http://schemas.openxmlformats.org/officeDocument/2006/relationships/hyperlink" Target="https://catalog.bcrc.firdi.org.tw/BcrcContent?bid=10793&amp;rowid=1" TargetMode="External"/><Relationship Id="rId41" Type="http://schemas.openxmlformats.org/officeDocument/2006/relationships/ctrlProp" Target="../ctrlProps/ctrlProp99.xml"/><Relationship Id="rId54" Type="http://schemas.openxmlformats.org/officeDocument/2006/relationships/ctrlProp" Target="../ctrlProps/ctrlProp112.xml"/><Relationship Id="rId62" Type="http://schemas.openxmlformats.org/officeDocument/2006/relationships/ctrlProp" Target="../ctrlProps/ctrlProp120.xml"/><Relationship Id="rId70" Type="http://schemas.openxmlformats.org/officeDocument/2006/relationships/ctrlProp" Target="../ctrlProps/ctrlProp128.xml"/><Relationship Id="rId75" Type="http://schemas.openxmlformats.org/officeDocument/2006/relationships/ctrlProp" Target="../ctrlProps/ctrlProp133.xml"/><Relationship Id="rId83" Type="http://schemas.openxmlformats.org/officeDocument/2006/relationships/ctrlProp" Target="../ctrlProps/ctrlProp141.xml"/><Relationship Id="rId88" Type="http://schemas.openxmlformats.org/officeDocument/2006/relationships/ctrlProp" Target="../ctrlProps/ctrlProp146.xml"/><Relationship Id="rId91" Type="http://schemas.openxmlformats.org/officeDocument/2006/relationships/ctrlProp" Target="../ctrlProps/ctrlProp149.xml"/><Relationship Id="rId1" Type="http://schemas.openxmlformats.org/officeDocument/2006/relationships/hyperlink" Target="https://catalog.bcrc.firdi.org.tw/BcrcContent?bid=14802&amp;rowid=1" TargetMode="External"/><Relationship Id="rId6" Type="http://schemas.openxmlformats.org/officeDocument/2006/relationships/hyperlink" Target="https://catalog.bcrc.firdi.org.tw/BcrcContent?bid=12017&amp;rowid=1" TargetMode="External"/><Relationship Id="rId15" Type="http://schemas.openxmlformats.org/officeDocument/2006/relationships/hyperlink" Target="https://catalog.bcrc.firdi.org.tw/BcrcContent?bid=10451&amp;rowid=1" TargetMode="External"/><Relationship Id="rId23" Type="http://schemas.openxmlformats.org/officeDocument/2006/relationships/hyperlink" Target="https://catalog.bcrc.firdi.org.tw/BcrcContent?bid=11633&amp;rowid=1" TargetMode="External"/><Relationship Id="rId28" Type="http://schemas.openxmlformats.org/officeDocument/2006/relationships/hyperlink" Target="https://catalog.bcrc.firdi.org.tw/BcrcContent?bid=22950&amp;rowid=1" TargetMode="External"/><Relationship Id="rId36" Type="http://schemas.openxmlformats.org/officeDocument/2006/relationships/ctrlProp" Target="../ctrlProps/ctrlProp94.xml"/><Relationship Id="rId49" Type="http://schemas.openxmlformats.org/officeDocument/2006/relationships/ctrlProp" Target="../ctrlProps/ctrlProp107.xml"/><Relationship Id="rId57" Type="http://schemas.openxmlformats.org/officeDocument/2006/relationships/ctrlProp" Target="../ctrlProps/ctrlProp115.xml"/><Relationship Id="rId10" Type="http://schemas.openxmlformats.org/officeDocument/2006/relationships/hyperlink" Target="https://catalog.bcrc.firdi.org.tw/BcrcContent?bid=31621&amp;rowid=1" TargetMode="External"/><Relationship Id="rId31" Type="http://schemas.openxmlformats.org/officeDocument/2006/relationships/hyperlink" Target="https://catalog.bcrc.firdi.org.tw/BcrcContent?bid=10747&amp;rowid=1" TargetMode="External"/><Relationship Id="rId44" Type="http://schemas.openxmlformats.org/officeDocument/2006/relationships/ctrlProp" Target="../ctrlProps/ctrlProp102.xml"/><Relationship Id="rId52" Type="http://schemas.openxmlformats.org/officeDocument/2006/relationships/ctrlProp" Target="../ctrlProps/ctrlProp110.xml"/><Relationship Id="rId60" Type="http://schemas.openxmlformats.org/officeDocument/2006/relationships/ctrlProp" Target="../ctrlProps/ctrlProp118.xml"/><Relationship Id="rId65" Type="http://schemas.openxmlformats.org/officeDocument/2006/relationships/ctrlProp" Target="../ctrlProps/ctrlProp123.xml"/><Relationship Id="rId73" Type="http://schemas.openxmlformats.org/officeDocument/2006/relationships/ctrlProp" Target="../ctrlProps/ctrlProp131.xml"/><Relationship Id="rId78" Type="http://schemas.openxmlformats.org/officeDocument/2006/relationships/ctrlProp" Target="../ctrlProps/ctrlProp136.xml"/><Relationship Id="rId81" Type="http://schemas.openxmlformats.org/officeDocument/2006/relationships/ctrlProp" Target="../ctrlProps/ctrlProp139.xml"/><Relationship Id="rId86" Type="http://schemas.openxmlformats.org/officeDocument/2006/relationships/ctrlProp" Target="../ctrlProps/ctrlProp144.xml"/><Relationship Id="rId4" Type="http://schemas.openxmlformats.org/officeDocument/2006/relationships/hyperlink" Target="https://catalog.bcrc.firdi.org.tw/BcrcContent?bid=10727&amp;rowid=1" TargetMode="External"/><Relationship Id="rId9" Type="http://schemas.openxmlformats.org/officeDocument/2006/relationships/hyperlink" Target="https://catalog.bcrc.firdi.org.tw/BcrcContent?bid=30438&amp;rowid=1" TargetMode="External"/><Relationship Id="rId13" Type="http://schemas.openxmlformats.org/officeDocument/2006/relationships/hyperlink" Target="https://catalog.bcrc.firdi.org.tw/BcrcContent?bid=32073&amp;rowid=1" TargetMode="External"/><Relationship Id="rId18" Type="http://schemas.openxmlformats.org/officeDocument/2006/relationships/hyperlink" Target="https://catalog.bcrc.firdi.org.tw/BcrcContent?bid=10447&amp;rowid=1" TargetMode="External"/><Relationship Id="rId39" Type="http://schemas.openxmlformats.org/officeDocument/2006/relationships/ctrlProp" Target="../ctrlProps/ctrlProp97.xml"/><Relationship Id="rId34" Type="http://schemas.openxmlformats.org/officeDocument/2006/relationships/drawing" Target="../drawings/drawing5.xml"/><Relationship Id="rId50" Type="http://schemas.openxmlformats.org/officeDocument/2006/relationships/ctrlProp" Target="../ctrlProps/ctrlProp108.xml"/><Relationship Id="rId55" Type="http://schemas.openxmlformats.org/officeDocument/2006/relationships/ctrlProp" Target="../ctrlProps/ctrlProp113.xml"/><Relationship Id="rId76" Type="http://schemas.openxmlformats.org/officeDocument/2006/relationships/ctrlProp" Target="../ctrlProps/ctrlProp134.xml"/><Relationship Id="rId7" Type="http://schemas.openxmlformats.org/officeDocument/2006/relationships/hyperlink" Target="https://catalog.bcrc.firdi.org.tw/BcrcContent?bid=30144&amp;rowid=1" TargetMode="External"/><Relationship Id="rId71" Type="http://schemas.openxmlformats.org/officeDocument/2006/relationships/ctrlProp" Target="../ctrlProps/ctrlProp129.xml"/><Relationship Id="rId2" Type="http://schemas.openxmlformats.org/officeDocument/2006/relationships/hyperlink" Target="https://catalog.bcrc.firdi.org.tw/BcrcContent?bid=10948&amp;rowid=1" TargetMode="External"/><Relationship Id="rId29" Type="http://schemas.openxmlformats.org/officeDocument/2006/relationships/hyperlink" Target="https://catalog.bcrc.firdi.org.tw/BcrcContent?bid=30506&amp;rowid=1" TargetMode="External"/><Relationship Id="rId24" Type="http://schemas.openxmlformats.org/officeDocument/2006/relationships/hyperlink" Target="https://catalog.bcrc.firdi.org.tw/BcrcContent?bid=10591&amp;rowid=1" TargetMode="External"/><Relationship Id="rId40" Type="http://schemas.openxmlformats.org/officeDocument/2006/relationships/ctrlProp" Target="../ctrlProps/ctrlProp98.xml"/><Relationship Id="rId45" Type="http://schemas.openxmlformats.org/officeDocument/2006/relationships/ctrlProp" Target="../ctrlProps/ctrlProp103.xml"/><Relationship Id="rId66" Type="http://schemas.openxmlformats.org/officeDocument/2006/relationships/ctrlProp" Target="../ctrlProps/ctrlProp124.xml"/><Relationship Id="rId87" Type="http://schemas.openxmlformats.org/officeDocument/2006/relationships/ctrlProp" Target="../ctrlProps/ctrlProp145.xml"/><Relationship Id="rId61" Type="http://schemas.openxmlformats.org/officeDocument/2006/relationships/ctrlProp" Target="../ctrlProps/ctrlProp119.xml"/><Relationship Id="rId82" Type="http://schemas.openxmlformats.org/officeDocument/2006/relationships/ctrlProp" Target="../ctrlProps/ctrlProp140.xml"/><Relationship Id="rId19" Type="http://schemas.openxmlformats.org/officeDocument/2006/relationships/hyperlink" Target="https://catalog.bcrc.firdi.org.tw/BcrcContent?bid=10789&amp;rowid=1" TargetMode="External"/></Relationships>
</file>

<file path=xl/worksheets/_rels/sheet8.xml.rels><?xml version="1.0" encoding="UTF-8" standalone="yes"?>
<Relationships xmlns="http://schemas.openxmlformats.org/package/2006/relationships"><Relationship Id="rId26" Type="http://schemas.openxmlformats.org/officeDocument/2006/relationships/hyperlink" Target="https://catalog.bcrc.firdi.org.tw/BcrcContent?bid=12903&amp;rowid=1" TargetMode="External"/><Relationship Id="rId21" Type="http://schemas.openxmlformats.org/officeDocument/2006/relationships/hyperlink" Target="https://catalog.bcrc.firdi.org.tw/BcrcContent?bid=14848&amp;rowid=1" TargetMode="External"/><Relationship Id="rId42" Type="http://schemas.openxmlformats.org/officeDocument/2006/relationships/hyperlink" Target="https://catalog.bcrc.firdi.org.tw/BcrcContent?bid=32364&amp;rowid=1" TargetMode="External"/><Relationship Id="rId47" Type="http://schemas.openxmlformats.org/officeDocument/2006/relationships/printerSettings" Target="../printerSettings/printerSettings8.bin"/><Relationship Id="rId63" Type="http://schemas.openxmlformats.org/officeDocument/2006/relationships/ctrlProp" Target="../ctrlProps/ctrlProp162.xml"/><Relationship Id="rId68" Type="http://schemas.openxmlformats.org/officeDocument/2006/relationships/ctrlProp" Target="../ctrlProps/ctrlProp167.xml"/><Relationship Id="rId84" Type="http://schemas.openxmlformats.org/officeDocument/2006/relationships/ctrlProp" Target="../ctrlProps/ctrlProp183.xml"/><Relationship Id="rId89" Type="http://schemas.openxmlformats.org/officeDocument/2006/relationships/ctrlProp" Target="../ctrlProps/ctrlProp188.xml"/><Relationship Id="rId112" Type="http://schemas.openxmlformats.org/officeDocument/2006/relationships/ctrlProp" Target="../ctrlProps/ctrlProp211.xml"/><Relationship Id="rId16" Type="http://schemas.openxmlformats.org/officeDocument/2006/relationships/hyperlink" Target="https://catalog.bcrc.firdi.org.tw/BcrcContent?bid=15211&amp;rowid=1" TargetMode="External"/><Relationship Id="rId107" Type="http://schemas.openxmlformats.org/officeDocument/2006/relationships/ctrlProp" Target="../ctrlProps/ctrlProp206.xml"/><Relationship Id="rId11" Type="http://schemas.openxmlformats.org/officeDocument/2006/relationships/hyperlink" Target="https://catalog.bcrc.firdi.org.tw/BcrcContent?bid=31512&amp;rowid=1" TargetMode="External"/><Relationship Id="rId32" Type="http://schemas.openxmlformats.org/officeDocument/2006/relationships/hyperlink" Target="https://catalog.bcrc.firdi.org.tw/BcrcContent?bid=16082&amp;rowid=1" TargetMode="External"/><Relationship Id="rId37" Type="http://schemas.openxmlformats.org/officeDocument/2006/relationships/hyperlink" Target="https://catalog.bcrc.firdi.org.tw/BcrcContent?bid=12450&amp;rowid=1" TargetMode="External"/><Relationship Id="rId53" Type="http://schemas.openxmlformats.org/officeDocument/2006/relationships/ctrlProp" Target="../ctrlProps/ctrlProp152.xml"/><Relationship Id="rId58" Type="http://schemas.openxmlformats.org/officeDocument/2006/relationships/ctrlProp" Target="../ctrlProps/ctrlProp157.xml"/><Relationship Id="rId74" Type="http://schemas.openxmlformats.org/officeDocument/2006/relationships/ctrlProp" Target="../ctrlProps/ctrlProp173.xml"/><Relationship Id="rId79" Type="http://schemas.openxmlformats.org/officeDocument/2006/relationships/ctrlProp" Target="../ctrlProps/ctrlProp178.xml"/><Relationship Id="rId102" Type="http://schemas.openxmlformats.org/officeDocument/2006/relationships/ctrlProp" Target="../ctrlProps/ctrlProp201.xml"/><Relationship Id="rId5" Type="http://schemas.openxmlformats.org/officeDocument/2006/relationships/hyperlink" Target="https://catalog.bcrc.firdi.org.tw/BcrcContent?bid=11847&amp;rowid=1" TargetMode="External"/><Relationship Id="rId90" Type="http://schemas.openxmlformats.org/officeDocument/2006/relationships/ctrlProp" Target="../ctrlProps/ctrlProp189.xml"/><Relationship Id="rId95" Type="http://schemas.openxmlformats.org/officeDocument/2006/relationships/ctrlProp" Target="../ctrlProps/ctrlProp194.xml"/><Relationship Id="rId22" Type="http://schemas.openxmlformats.org/officeDocument/2006/relationships/hyperlink" Target="https://catalog.bcrc.firdi.org.tw/BcrcContent?bid=11634&amp;rowid=1" TargetMode="External"/><Relationship Id="rId27" Type="http://schemas.openxmlformats.org/officeDocument/2006/relationships/hyperlink" Target="https://catalog.bcrc.firdi.org.tw/BcrcContent?bid=21538&amp;rowid=1" TargetMode="External"/><Relationship Id="rId43" Type="http://schemas.openxmlformats.org/officeDocument/2006/relationships/hyperlink" Target="https://catalog.bcrc.firdi.org.tw/BcrcContent?bid=31867&amp;rowid=1" TargetMode="External"/><Relationship Id="rId48" Type="http://schemas.openxmlformats.org/officeDocument/2006/relationships/drawing" Target="../drawings/drawing6.xml"/><Relationship Id="rId64" Type="http://schemas.openxmlformats.org/officeDocument/2006/relationships/ctrlProp" Target="../ctrlProps/ctrlProp163.xml"/><Relationship Id="rId69" Type="http://schemas.openxmlformats.org/officeDocument/2006/relationships/ctrlProp" Target="../ctrlProps/ctrlProp168.xml"/><Relationship Id="rId113" Type="http://schemas.openxmlformats.org/officeDocument/2006/relationships/ctrlProp" Target="../ctrlProps/ctrlProp212.xml"/><Relationship Id="rId80" Type="http://schemas.openxmlformats.org/officeDocument/2006/relationships/ctrlProp" Target="../ctrlProps/ctrlProp179.xml"/><Relationship Id="rId85" Type="http://schemas.openxmlformats.org/officeDocument/2006/relationships/ctrlProp" Target="../ctrlProps/ctrlProp184.xml"/><Relationship Id="rId12" Type="http://schemas.openxmlformats.org/officeDocument/2006/relationships/hyperlink" Target="https://catalog.bcrc.firdi.org.tw/BcrcContent?bid=10723%3Csup%3ET%3C/sup%3E&amp;rowid=1" TargetMode="External"/><Relationship Id="rId17" Type="http://schemas.openxmlformats.org/officeDocument/2006/relationships/hyperlink" Target="https://catalog.bcrc.firdi.org.tw/BcrcContent?bid=11030&amp;rowid=1" TargetMode="External"/><Relationship Id="rId33" Type="http://schemas.openxmlformats.org/officeDocument/2006/relationships/hyperlink" Target="https://catalog.bcrc.firdi.org.tw/BcrcContent?bid=11633&amp;rowid=1" TargetMode="External"/><Relationship Id="rId38" Type="http://schemas.openxmlformats.org/officeDocument/2006/relationships/hyperlink" Target="https://catalog.bcrc.firdi.org.tw/BcrcContent?bid=17135&amp;rowid=1" TargetMode="External"/><Relationship Id="rId59" Type="http://schemas.openxmlformats.org/officeDocument/2006/relationships/ctrlProp" Target="../ctrlProps/ctrlProp158.xml"/><Relationship Id="rId103" Type="http://schemas.openxmlformats.org/officeDocument/2006/relationships/ctrlProp" Target="../ctrlProps/ctrlProp202.xml"/><Relationship Id="rId108" Type="http://schemas.openxmlformats.org/officeDocument/2006/relationships/ctrlProp" Target="../ctrlProps/ctrlProp207.xml"/><Relationship Id="rId54" Type="http://schemas.openxmlformats.org/officeDocument/2006/relationships/ctrlProp" Target="../ctrlProps/ctrlProp153.xml"/><Relationship Id="rId70" Type="http://schemas.openxmlformats.org/officeDocument/2006/relationships/ctrlProp" Target="../ctrlProps/ctrlProp169.xml"/><Relationship Id="rId75" Type="http://schemas.openxmlformats.org/officeDocument/2006/relationships/ctrlProp" Target="../ctrlProps/ctrlProp174.xml"/><Relationship Id="rId91" Type="http://schemas.openxmlformats.org/officeDocument/2006/relationships/ctrlProp" Target="../ctrlProps/ctrlProp190.xml"/><Relationship Id="rId96" Type="http://schemas.openxmlformats.org/officeDocument/2006/relationships/ctrlProp" Target="../ctrlProps/ctrlProp195.xml"/><Relationship Id="rId1" Type="http://schemas.openxmlformats.org/officeDocument/2006/relationships/hyperlink" Target="https://catalog.bcrc.firdi.org.tw/BcrcContent?bid=14802&amp;rowid=1" TargetMode="External"/><Relationship Id="rId6" Type="http://schemas.openxmlformats.org/officeDocument/2006/relationships/hyperlink" Target="https://catalog.bcrc.firdi.org.tw/BcrcContent?bid=12017&amp;rowid=1" TargetMode="External"/><Relationship Id="rId15" Type="http://schemas.openxmlformats.org/officeDocument/2006/relationships/hyperlink" Target="https://catalog.bcrc.firdi.org.tw/BcrcContent?bid=10451&amp;rowid=1" TargetMode="External"/><Relationship Id="rId23" Type="http://schemas.openxmlformats.org/officeDocument/2006/relationships/hyperlink" Target="https://catalog.bcrc.firdi.org.tw/BcrcContent?bid=11633&amp;rowid=1" TargetMode="External"/><Relationship Id="rId28" Type="http://schemas.openxmlformats.org/officeDocument/2006/relationships/hyperlink" Target="https://catalog.bcrc.firdi.org.tw/BcrcContent?bid=22950&amp;rowid=1" TargetMode="External"/><Relationship Id="rId36" Type="http://schemas.openxmlformats.org/officeDocument/2006/relationships/hyperlink" Target="https://catalog.bcrc.firdi.org.tw/BcrcContent?bid=10944&amp;rowid=1" TargetMode="External"/><Relationship Id="rId49" Type="http://schemas.openxmlformats.org/officeDocument/2006/relationships/vmlDrawing" Target="../drawings/vmlDrawing7.vml"/><Relationship Id="rId57" Type="http://schemas.openxmlformats.org/officeDocument/2006/relationships/ctrlProp" Target="../ctrlProps/ctrlProp156.xml"/><Relationship Id="rId106" Type="http://schemas.openxmlformats.org/officeDocument/2006/relationships/ctrlProp" Target="../ctrlProps/ctrlProp205.xml"/><Relationship Id="rId114" Type="http://schemas.openxmlformats.org/officeDocument/2006/relationships/ctrlProp" Target="../ctrlProps/ctrlProp213.xml"/><Relationship Id="rId10" Type="http://schemas.openxmlformats.org/officeDocument/2006/relationships/hyperlink" Target="https://catalog.bcrc.firdi.org.tw/BcrcContent?bid=31621&amp;rowid=1" TargetMode="External"/><Relationship Id="rId31" Type="http://schemas.openxmlformats.org/officeDocument/2006/relationships/hyperlink" Target="https://catalog.bcrc.firdi.org.tw/BcrcContent?bid=10747&amp;rowid=1" TargetMode="External"/><Relationship Id="rId44" Type="http://schemas.openxmlformats.org/officeDocument/2006/relationships/hyperlink" Target="https://catalog.bcrc.firdi.org.tw/BcrcContent?bid=32849&amp;rowid=1" TargetMode="External"/><Relationship Id="rId52" Type="http://schemas.openxmlformats.org/officeDocument/2006/relationships/ctrlProp" Target="../ctrlProps/ctrlProp151.xml"/><Relationship Id="rId60" Type="http://schemas.openxmlformats.org/officeDocument/2006/relationships/ctrlProp" Target="../ctrlProps/ctrlProp159.xml"/><Relationship Id="rId65" Type="http://schemas.openxmlformats.org/officeDocument/2006/relationships/ctrlProp" Target="../ctrlProps/ctrlProp164.xml"/><Relationship Id="rId73" Type="http://schemas.openxmlformats.org/officeDocument/2006/relationships/ctrlProp" Target="../ctrlProps/ctrlProp172.xml"/><Relationship Id="rId78" Type="http://schemas.openxmlformats.org/officeDocument/2006/relationships/ctrlProp" Target="../ctrlProps/ctrlProp177.xml"/><Relationship Id="rId81" Type="http://schemas.openxmlformats.org/officeDocument/2006/relationships/ctrlProp" Target="../ctrlProps/ctrlProp180.xml"/><Relationship Id="rId86" Type="http://schemas.openxmlformats.org/officeDocument/2006/relationships/ctrlProp" Target="../ctrlProps/ctrlProp185.xml"/><Relationship Id="rId94" Type="http://schemas.openxmlformats.org/officeDocument/2006/relationships/ctrlProp" Target="../ctrlProps/ctrlProp193.xml"/><Relationship Id="rId99" Type="http://schemas.openxmlformats.org/officeDocument/2006/relationships/ctrlProp" Target="../ctrlProps/ctrlProp198.xml"/><Relationship Id="rId101" Type="http://schemas.openxmlformats.org/officeDocument/2006/relationships/ctrlProp" Target="../ctrlProps/ctrlProp200.xml"/><Relationship Id="rId4" Type="http://schemas.openxmlformats.org/officeDocument/2006/relationships/hyperlink" Target="https://catalog.bcrc.firdi.org.tw/BcrcContent?bid=10727&amp;rowid=1" TargetMode="External"/><Relationship Id="rId9" Type="http://schemas.openxmlformats.org/officeDocument/2006/relationships/hyperlink" Target="https://catalog.bcrc.firdi.org.tw/BcrcContent?bid=30438&amp;rowid=1" TargetMode="External"/><Relationship Id="rId13" Type="http://schemas.openxmlformats.org/officeDocument/2006/relationships/hyperlink" Target="https://catalog.bcrc.firdi.org.tw/BcrcContent?bid=32073&amp;rowid=1" TargetMode="External"/><Relationship Id="rId18" Type="http://schemas.openxmlformats.org/officeDocument/2006/relationships/hyperlink" Target="https://catalog.bcrc.firdi.org.tw/BcrcContent?bid=10447&amp;rowid=1" TargetMode="External"/><Relationship Id="rId39" Type="http://schemas.openxmlformats.org/officeDocument/2006/relationships/hyperlink" Target="https://catalog.bcrc.firdi.org.tw/BcrcContent?bid=32841&amp;rowid=1" TargetMode="External"/><Relationship Id="rId109" Type="http://schemas.openxmlformats.org/officeDocument/2006/relationships/ctrlProp" Target="../ctrlProps/ctrlProp208.xml"/><Relationship Id="rId34" Type="http://schemas.openxmlformats.org/officeDocument/2006/relationships/hyperlink" Target="https://catalog.bcrc.firdi.org.tw/BcrcContent?bid=11633&amp;rowid=1" TargetMode="External"/><Relationship Id="rId50" Type="http://schemas.openxmlformats.org/officeDocument/2006/relationships/vmlDrawing" Target="../drawings/vmlDrawing8.vml"/><Relationship Id="rId55" Type="http://schemas.openxmlformats.org/officeDocument/2006/relationships/ctrlProp" Target="../ctrlProps/ctrlProp154.xml"/><Relationship Id="rId76" Type="http://schemas.openxmlformats.org/officeDocument/2006/relationships/ctrlProp" Target="../ctrlProps/ctrlProp175.xml"/><Relationship Id="rId97" Type="http://schemas.openxmlformats.org/officeDocument/2006/relationships/ctrlProp" Target="../ctrlProps/ctrlProp196.xml"/><Relationship Id="rId104" Type="http://schemas.openxmlformats.org/officeDocument/2006/relationships/ctrlProp" Target="../ctrlProps/ctrlProp203.xml"/><Relationship Id="rId7" Type="http://schemas.openxmlformats.org/officeDocument/2006/relationships/hyperlink" Target="https://catalog.bcrc.firdi.org.tw/BcrcContent?bid=30144&amp;rowid=1" TargetMode="External"/><Relationship Id="rId71" Type="http://schemas.openxmlformats.org/officeDocument/2006/relationships/ctrlProp" Target="../ctrlProps/ctrlProp170.xml"/><Relationship Id="rId92" Type="http://schemas.openxmlformats.org/officeDocument/2006/relationships/ctrlProp" Target="../ctrlProps/ctrlProp191.xml"/><Relationship Id="rId2" Type="http://schemas.openxmlformats.org/officeDocument/2006/relationships/hyperlink" Target="https://catalog.bcrc.firdi.org.tw/BcrcContent?bid=10948&amp;rowid=1" TargetMode="External"/><Relationship Id="rId29" Type="http://schemas.openxmlformats.org/officeDocument/2006/relationships/hyperlink" Target="https://catalog.bcrc.firdi.org.tw/BcrcContent?bid=30506&amp;rowid=1" TargetMode="External"/><Relationship Id="rId24" Type="http://schemas.openxmlformats.org/officeDocument/2006/relationships/hyperlink" Target="https://catalog.bcrc.firdi.org.tw/BcrcContent?bid=10591&amp;rowid=1" TargetMode="External"/><Relationship Id="rId40" Type="http://schemas.openxmlformats.org/officeDocument/2006/relationships/hyperlink" Target="https://catalog.bcrc.firdi.org.tw/BcrcContent?bid=31613&amp;rowid=1" TargetMode="External"/><Relationship Id="rId45" Type="http://schemas.openxmlformats.org/officeDocument/2006/relationships/hyperlink" Target="https://catalog.bcrc.firdi.org.tw/BcrcContent?bid=32066&amp;rowid=1" TargetMode="External"/><Relationship Id="rId66" Type="http://schemas.openxmlformats.org/officeDocument/2006/relationships/ctrlProp" Target="../ctrlProps/ctrlProp165.xml"/><Relationship Id="rId87" Type="http://schemas.openxmlformats.org/officeDocument/2006/relationships/ctrlProp" Target="../ctrlProps/ctrlProp186.xml"/><Relationship Id="rId110" Type="http://schemas.openxmlformats.org/officeDocument/2006/relationships/ctrlProp" Target="../ctrlProps/ctrlProp209.xml"/><Relationship Id="rId115" Type="http://schemas.openxmlformats.org/officeDocument/2006/relationships/ctrlProp" Target="../ctrlProps/ctrlProp214.xml"/><Relationship Id="rId61" Type="http://schemas.openxmlformats.org/officeDocument/2006/relationships/ctrlProp" Target="../ctrlProps/ctrlProp160.xml"/><Relationship Id="rId82" Type="http://schemas.openxmlformats.org/officeDocument/2006/relationships/ctrlProp" Target="../ctrlProps/ctrlProp181.xml"/><Relationship Id="rId19" Type="http://schemas.openxmlformats.org/officeDocument/2006/relationships/hyperlink" Target="https://catalog.bcrc.firdi.org.tw/BcrcContent?bid=10789&amp;rowid=1" TargetMode="External"/><Relationship Id="rId14" Type="http://schemas.openxmlformats.org/officeDocument/2006/relationships/hyperlink" Target="https://catalog.bcrc.firdi.org.tw/BcrcContent?bid=12154&amp;rowid=1" TargetMode="External"/><Relationship Id="rId30" Type="http://schemas.openxmlformats.org/officeDocument/2006/relationships/hyperlink" Target="https://catalog.bcrc.firdi.org.tw/BcrcContent?bid=12947&amp;rowid=1" TargetMode="External"/><Relationship Id="rId35" Type="http://schemas.openxmlformats.org/officeDocument/2006/relationships/hyperlink" Target="https://catalog.bcrc.firdi.org.tw/BcrcContent?bid=11633&amp;rowid=1" TargetMode="External"/><Relationship Id="rId56" Type="http://schemas.openxmlformats.org/officeDocument/2006/relationships/ctrlProp" Target="../ctrlProps/ctrlProp155.xml"/><Relationship Id="rId77" Type="http://schemas.openxmlformats.org/officeDocument/2006/relationships/ctrlProp" Target="../ctrlProps/ctrlProp176.xml"/><Relationship Id="rId100" Type="http://schemas.openxmlformats.org/officeDocument/2006/relationships/ctrlProp" Target="../ctrlProps/ctrlProp199.xml"/><Relationship Id="rId105" Type="http://schemas.openxmlformats.org/officeDocument/2006/relationships/ctrlProp" Target="../ctrlProps/ctrlProp204.xml"/><Relationship Id="rId8" Type="http://schemas.openxmlformats.org/officeDocument/2006/relationships/hyperlink" Target="https://catalog.bcrc.firdi.org.tw/BcrcContent?bid=32850&amp;rowid=1" TargetMode="External"/><Relationship Id="rId51" Type="http://schemas.openxmlformats.org/officeDocument/2006/relationships/ctrlProp" Target="../ctrlProps/ctrlProp150.xml"/><Relationship Id="rId72" Type="http://schemas.openxmlformats.org/officeDocument/2006/relationships/ctrlProp" Target="../ctrlProps/ctrlProp171.xml"/><Relationship Id="rId93" Type="http://schemas.openxmlformats.org/officeDocument/2006/relationships/ctrlProp" Target="../ctrlProps/ctrlProp192.xml"/><Relationship Id="rId98" Type="http://schemas.openxmlformats.org/officeDocument/2006/relationships/ctrlProp" Target="../ctrlProps/ctrlProp197.xml"/><Relationship Id="rId3" Type="http://schemas.openxmlformats.org/officeDocument/2006/relationships/hyperlink" Target="https://catalog.bcrc.firdi.org.tw/BcrcContent?bid=10768&amp;rowid=1" TargetMode="External"/><Relationship Id="rId25" Type="http://schemas.openxmlformats.org/officeDocument/2006/relationships/hyperlink" Target="https://catalog.bcrc.firdi.org.tw/BcrcContent?bid=13856&amp;rowid=1" TargetMode="External"/><Relationship Id="rId46" Type="http://schemas.openxmlformats.org/officeDocument/2006/relationships/hyperlink" Target="https://catalog.bcrc.firdi.org.tw/BcrcContent?bid=31545&amp;rowid=1" TargetMode="External"/><Relationship Id="rId67" Type="http://schemas.openxmlformats.org/officeDocument/2006/relationships/ctrlProp" Target="../ctrlProps/ctrlProp166.xml"/><Relationship Id="rId20" Type="http://schemas.openxmlformats.org/officeDocument/2006/relationships/hyperlink" Target="https://catalog.bcrc.firdi.org.tw/BcrcContent?bid=10793&amp;rowid=1" TargetMode="External"/><Relationship Id="rId41" Type="http://schemas.openxmlformats.org/officeDocument/2006/relationships/hyperlink" Target="https://catalog.bcrc.firdi.org.tw/BcrcContent?bid=31605&amp;rowid=1" TargetMode="External"/><Relationship Id="rId62" Type="http://schemas.openxmlformats.org/officeDocument/2006/relationships/ctrlProp" Target="../ctrlProps/ctrlProp161.xml"/><Relationship Id="rId83" Type="http://schemas.openxmlformats.org/officeDocument/2006/relationships/ctrlProp" Target="../ctrlProps/ctrlProp182.xml"/><Relationship Id="rId88" Type="http://schemas.openxmlformats.org/officeDocument/2006/relationships/ctrlProp" Target="../ctrlProps/ctrlProp187.xml"/><Relationship Id="rId111" Type="http://schemas.openxmlformats.org/officeDocument/2006/relationships/ctrlProp" Target="../ctrlProps/ctrlProp210.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trlProp" Target="../ctrlProps/ctrlProp21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EA8E5-860C-4235-AABF-5C4AFF4BEA68}">
  <sheetPr codeName="Sheet14"/>
  <dimension ref="A1:CJ88"/>
  <sheetViews>
    <sheetView view="pageBreakPreview" topLeftCell="A36" zoomScale="140" zoomScaleNormal="100" zoomScaleSheetLayoutView="140" workbookViewId="0">
      <selection activeCell="I15" sqref="I15:R15"/>
    </sheetView>
  </sheetViews>
  <sheetFormatPr defaultRowHeight="15.75"/>
  <cols>
    <col min="1" max="1" width="6.7109375" style="14" customWidth="1"/>
    <col min="2" max="3" width="3.7109375" style="345" customWidth="1"/>
    <col min="4" max="4" width="2.7109375" style="345" customWidth="1"/>
    <col min="5" max="8" width="4.28515625" style="345" customWidth="1"/>
    <col min="9" max="9" width="2.7109375" style="345" customWidth="1"/>
    <col min="10" max="13" width="4.28515625" style="345" customWidth="1"/>
    <col min="14" max="14" width="2.7109375" style="345" customWidth="1"/>
    <col min="15" max="20" width="4.28515625" style="345" customWidth="1"/>
    <col min="21" max="21" width="2.7109375" style="345" customWidth="1"/>
    <col min="22" max="23" width="4.28515625" style="345" customWidth="1"/>
    <col min="24" max="25" width="4.28515625" style="345" hidden="1" customWidth="1"/>
    <col min="26" max="27" width="4.28515625" style="345" customWidth="1"/>
    <col min="28" max="28" width="4.28515625" style="345" hidden="1" customWidth="1"/>
    <col min="29" max="29" width="2.7109375" style="345" customWidth="1"/>
    <col min="30" max="34" width="4.28515625" style="345" customWidth="1"/>
    <col min="35" max="35" width="4.28515625" style="345" hidden="1" customWidth="1"/>
    <col min="36" max="36" width="1.42578125" style="345" customWidth="1"/>
    <col min="37" max="37" width="12" style="2" customWidth="1"/>
    <col min="38" max="38" width="15.7109375" hidden="1" customWidth="1"/>
    <col min="39" max="39" width="10.85546875" hidden="1" customWidth="1"/>
    <col min="40" max="41" width="9.140625" hidden="1" customWidth="1"/>
    <col min="42" max="42" width="9.140625" style="14" hidden="1" customWidth="1"/>
    <col min="43" max="43" width="10.85546875" style="62" hidden="1" customWidth="1"/>
    <col min="44" max="44" width="99.28515625" style="14" hidden="1" customWidth="1"/>
    <col min="45" max="45" width="9.42578125" customWidth="1"/>
    <col min="54" max="55" width="3.7109375" style="285" customWidth="1"/>
    <col min="56" max="56" width="2.7109375" style="285" customWidth="1"/>
    <col min="57" max="60" width="4.28515625" style="285" customWidth="1"/>
    <col min="61" max="61" width="2.7109375" style="285" customWidth="1"/>
    <col min="62" max="65" width="4.28515625" style="285" customWidth="1"/>
    <col min="66" max="66" width="2.7109375" style="285" customWidth="1"/>
    <col min="67" max="72" width="4.28515625" style="285" customWidth="1"/>
    <col min="73" max="73" width="2.7109375" style="285" customWidth="1"/>
    <col min="74" max="80" width="4.28515625" style="285" customWidth="1"/>
    <col min="81" max="81" width="2.7109375" style="285" customWidth="1"/>
    <col min="82" max="88" width="4.28515625" style="285" customWidth="1"/>
  </cols>
  <sheetData>
    <row r="1" spans="1:88" ht="15.95" customHeight="1" thickTop="1" thickBot="1">
      <c r="B1" s="383" t="s">
        <v>258</v>
      </c>
      <c r="C1" s="384"/>
      <c r="D1" s="384"/>
      <c r="E1" s="384"/>
      <c r="F1" s="384"/>
      <c r="G1" s="384"/>
      <c r="H1" s="384"/>
      <c r="I1" s="384"/>
      <c r="J1" s="384"/>
      <c r="K1" s="384"/>
      <c r="L1" s="384"/>
      <c r="M1" s="384" t="s">
        <v>259</v>
      </c>
      <c r="N1" s="384"/>
      <c r="O1" s="384"/>
      <c r="P1" s="384"/>
      <c r="Q1" s="384"/>
      <c r="R1" s="384"/>
      <c r="S1" s="384"/>
      <c r="T1" s="384"/>
      <c r="U1" s="384"/>
      <c r="V1" s="384"/>
      <c r="W1" s="384"/>
      <c r="X1" s="73"/>
      <c r="Y1" s="73"/>
      <c r="Z1" s="384" t="s">
        <v>260</v>
      </c>
      <c r="AA1" s="384"/>
      <c r="AB1" s="384"/>
      <c r="AC1" s="384"/>
      <c r="AD1" s="384"/>
      <c r="AE1" s="384"/>
      <c r="AF1" s="384"/>
      <c r="AG1" s="384"/>
      <c r="AH1" s="384"/>
      <c r="AI1" s="384"/>
      <c r="AJ1" s="385"/>
      <c r="AL1" s="74"/>
      <c r="BB1" s="75" t="s">
        <v>261</v>
      </c>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7"/>
    </row>
    <row r="2" spans="1:88" ht="18" hidden="1" customHeight="1" thickTop="1" thickBot="1">
      <c r="B2" s="78"/>
      <c r="C2" s="79"/>
      <c r="D2" s="80" t="s">
        <v>262</v>
      </c>
      <c r="E2" s="72"/>
      <c r="F2" s="72"/>
      <c r="G2" s="72"/>
      <c r="H2" s="72"/>
      <c r="I2" s="81"/>
      <c r="J2" s="81"/>
      <c r="K2" s="81"/>
      <c r="L2" s="81"/>
      <c r="M2" s="81"/>
      <c r="N2" s="81"/>
      <c r="O2" s="81"/>
      <c r="P2" s="81"/>
      <c r="Q2" s="81"/>
      <c r="R2" s="81"/>
      <c r="S2" s="81"/>
      <c r="T2" s="81"/>
      <c r="U2" s="82"/>
      <c r="V2" s="72"/>
      <c r="W2" s="72"/>
      <c r="X2" s="72"/>
      <c r="Y2" s="72"/>
      <c r="Z2" s="72"/>
      <c r="AA2" s="81"/>
      <c r="AB2" s="81"/>
      <c r="AC2" s="81"/>
      <c r="AD2" s="81"/>
      <c r="AE2" s="81"/>
      <c r="AF2" s="81"/>
      <c r="AG2" s="81"/>
      <c r="AH2" s="81"/>
      <c r="AI2" s="81"/>
      <c r="AJ2" s="83"/>
      <c r="AL2" s="84"/>
      <c r="AN2" s="63"/>
      <c r="AO2" s="63"/>
      <c r="BB2" s="85"/>
      <c r="BC2" s="86"/>
      <c r="BD2" s="87" t="s">
        <v>263</v>
      </c>
      <c r="BE2" s="88"/>
      <c r="BF2" s="88"/>
      <c r="BG2" s="88"/>
      <c r="BH2" s="88"/>
      <c r="BI2" s="88"/>
      <c r="BJ2" s="88"/>
      <c r="BK2" s="88"/>
      <c r="BL2" s="89"/>
      <c r="BM2" s="90"/>
      <c r="BN2" s="91"/>
      <c r="BO2" s="91"/>
      <c r="BP2" s="91"/>
      <c r="BQ2" s="91"/>
      <c r="BR2" s="91"/>
      <c r="BS2" s="91"/>
      <c r="BT2" s="92"/>
      <c r="BU2" s="93"/>
      <c r="BV2" s="94"/>
      <c r="BW2" s="94"/>
      <c r="BX2" s="94"/>
      <c r="BY2" s="94"/>
      <c r="BZ2" s="94"/>
      <c r="CA2" s="90"/>
      <c r="CB2" s="91"/>
      <c r="CC2" s="91"/>
      <c r="CD2" s="91"/>
      <c r="CE2" s="91"/>
      <c r="CF2" s="91"/>
      <c r="CG2" s="91"/>
      <c r="CH2" s="91"/>
      <c r="CI2" s="91"/>
      <c r="CJ2" s="95"/>
    </row>
    <row r="3" spans="1:88" ht="20.100000000000001" customHeight="1" thickTop="1">
      <c r="B3" s="386" t="s">
        <v>229</v>
      </c>
      <c r="C3" s="389" t="s">
        <v>230</v>
      </c>
      <c r="D3" s="393" t="s">
        <v>264</v>
      </c>
      <c r="E3" s="394"/>
      <c r="F3" s="394"/>
      <c r="G3" s="394"/>
      <c r="H3" s="394"/>
      <c r="I3" s="394"/>
      <c r="J3" s="394"/>
      <c r="K3" s="395"/>
      <c r="L3" s="396"/>
      <c r="M3" s="396"/>
      <c r="N3" s="396"/>
      <c r="O3" s="396"/>
      <c r="P3" s="396"/>
      <c r="Q3" s="396"/>
      <c r="R3" s="396"/>
      <c r="S3" s="396"/>
      <c r="T3" s="396"/>
      <c r="U3" s="396"/>
      <c r="V3" s="396"/>
      <c r="W3" s="396"/>
      <c r="X3" s="396"/>
      <c r="Y3" s="396"/>
      <c r="Z3" s="396"/>
      <c r="AA3" s="396"/>
      <c r="AB3" s="396"/>
      <c r="AC3" s="396"/>
      <c r="AD3" s="396"/>
      <c r="AE3" s="396"/>
      <c r="AF3" s="396"/>
      <c r="AG3" s="396"/>
      <c r="AH3" s="396"/>
      <c r="AI3" s="396"/>
      <c r="AJ3" s="397"/>
      <c r="AK3" s="96" t="str" cm="1">
        <f t="array" aca="1" ref="AK3" ca="1">IF($BU$26,IF(SUMPRODUCT(LEN(L3)-LEN(SUBSTITUTE(LOWER(L3), MID("abcdefghijklmnopqrstuvwxyz", ROW(INDIRECT("1:26")), 1), ""))) &lt;= 2, "←請填寫英文Please fill in English.",""),"")</f>
        <v/>
      </c>
      <c r="AL3" s="96"/>
      <c r="AO3" t="str">
        <f>彙整資料!B2</f>
        <v/>
      </c>
      <c r="BB3" s="97" t="s">
        <v>265</v>
      </c>
      <c r="BC3" s="98" t="s">
        <v>266</v>
      </c>
      <c r="BD3" s="99" t="s">
        <v>267</v>
      </c>
      <c r="BE3" s="100"/>
      <c r="BF3" s="100"/>
      <c r="BG3" s="100"/>
      <c r="BH3" s="100"/>
      <c r="BI3" s="100"/>
      <c r="BJ3" s="100"/>
      <c r="BK3" s="100"/>
      <c r="BL3" s="101"/>
      <c r="BM3" s="102"/>
      <c r="BN3" s="103"/>
      <c r="BO3" s="103"/>
      <c r="BP3" s="103"/>
      <c r="BQ3" s="103"/>
      <c r="BR3" s="103"/>
      <c r="BS3" s="103"/>
      <c r="BT3" s="103"/>
      <c r="BU3" s="103"/>
      <c r="BV3" s="103"/>
      <c r="BW3" s="103"/>
      <c r="BX3" s="103"/>
      <c r="BY3" s="103"/>
      <c r="BZ3" s="103"/>
      <c r="CA3" s="103"/>
      <c r="CB3" s="103"/>
      <c r="CC3" s="103"/>
      <c r="CD3" s="103"/>
      <c r="CE3" s="103"/>
      <c r="CF3" s="103"/>
      <c r="CG3" s="103"/>
      <c r="CH3" s="103"/>
      <c r="CI3" s="103"/>
      <c r="CJ3" s="104"/>
    </row>
    <row r="4" spans="1:88" ht="20.100000000000001" customHeight="1">
      <c r="B4" s="387"/>
      <c r="C4" s="390"/>
      <c r="D4" s="377" t="s">
        <v>268</v>
      </c>
      <c r="E4" s="378"/>
      <c r="F4" s="378"/>
      <c r="G4" s="378"/>
      <c r="H4" s="378"/>
      <c r="I4" s="378"/>
      <c r="J4" s="378"/>
      <c r="K4" s="398"/>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6"/>
      <c r="AK4" s="96" t="str" cm="1">
        <f t="array" aca="1" ref="AK4" ca="1">IF($BU$26,IF(SUMPRODUCT(LEN(L4)-LEN(SUBSTITUTE(LOWER(L4), MID("abcdefghijklmnopqrstuvwxyz", ROW(INDIRECT("1:26")), 1), ""))) &lt;= 2, "←請填寫英文Please fill in English.",""),"")</f>
        <v/>
      </c>
      <c r="AL4" s="96"/>
      <c r="BB4" s="85"/>
      <c r="BC4" s="105"/>
      <c r="BD4" s="106" t="s">
        <v>269</v>
      </c>
      <c r="BE4" s="107"/>
      <c r="BF4" s="107"/>
      <c r="BG4" s="107"/>
      <c r="BH4" s="107"/>
      <c r="BI4" s="107"/>
      <c r="BJ4" s="107"/>
      <c r="BK4" s="107"/>
      <c r="BL4" s="108"/>
      <c r="BM4" s="90"/>
      <c r="BN4" s="91"/>
      <c r="BO4" s="91"/>
      <c r="BP4" s="91"/>
      <c r="BQ4" s="91"/>
      <c r="BR4" s="91"/>
      <c r="BS4" s="91"/>
      <c r="BT4" s="91"/>
      <c r="BU4" s="91"/>
      <c r="BV4" s="91"/>
      <c r="BW4" s="91"/>
      <c r="BX4" s="91"/>
      <c r="BY4" s="91"/>
      <c r="BZ4" s="91"/>
      <c r="CA4" s="91"/>
      <c r="CB4" s="91"/>
      <c r="CC4" s="91"/>
      <c r="CD4" s="91"/>
      <c r="CE4" s="91"/>
      <c r="CF4" s="91"/>
      <c r="CG4" s="91"/>
      <c r="CH4" s="91"/>
      <c r="CI4" s="91"/>
      <c r="CJ4" s="109"/>
    </row>
    <row r="5" spans="1:88" ht="20.100000000000001" customHeight="1">
      <c r="B5" s="387"/>
      <c r="C5" s="390"/>
      <c r="D5" s="377" t="s">
        <v>270</v>
      </c>
      <c r="E5" s="378"/>
      <c r="F5" s="378"/>
      <c r="G5" s="378"/>
      <c r="H5" s="378"/>
      <c r="I5" s="378"/>
      <c r="J5" s="378"/>
      <c r="K5" s="398"/>
      <c r="L5" s="371"/>
      <c r="M5" s="371"/>
      <c r="N5" s="371"/>
      <c r="O5" s="371"/>
      <c r="P5" s="371"/>
      <c r="Q5" s="371"/>
      <c r="R5" s="371"/>
      <c r="S5" s="371"/>
      <c r="T5" s="372"/>
      <c r="U5" s="373" t="s">
        <v>271</v>
      </c>
      <c r="V5" s="374"/>
      <c r="W5" s="375"/>
      <c r="X5" s="110"/>
      <c r="Y5" s="110"/>
      <c r="Z5" s="371"/>
      <c r="AA5" s="371"/>
      <c r="AB5" s="371"/>
      <c r="AC5" s="371"/>
      <c r="AD5" s="371"/>
      <c r="AE5" s="371"/>
      <c r="AF5" s="371"/>
      <c r="AG5" s="371"/>
      <c r="AH5" s="371"/>
      <c r="AI5" s="371"/>
      <c r="AJ5" s="376"/>
      <c r="AK5" s="96"/>
      <c r="AL5" s="96"/>
      <c r="BB5" s="85"/>
      <c r="BC5" s="105"/>
      <c r="BD5" s="111" t="s">
        <v>272</v>
      </c>
      <c r="BE5" s="112"/>
      <c r="BF5" s="112"/>
      <c r="BG5" s="112"/>
      <c r="BH5" s="112"/>
      <c r="BI5" s="112"/>
      <c r="BJ5" s="112"/>
      <c r="BK5" s="112"/>
      <c r="BL5" s="113"/>
      <c r="BM5" s="90"/>
      <c r="BN5" s="91"/>
      <c r="BO5" s="91"/>
      <c r="BP5" s="91"/>
      <c r="BQ5" s="91"/>
      <c r="BR5" s="91"/>
      <c r="BS5" s="91"/>
      <c r="BT5" s="92"/>
      <c r="BU5" s="114" t="s">
        <v>273</v>
      </c>
      <c r="BV5" s="115"/>
      <c r="BW5" s="116"/>
      <c r="BX5" s="115"/>
      <c r="BY5" s="115"/>
      <c r="BZ5" s="91"/>
      <c r="CA5" s="91"/>
      <c r="CB5" s="91"/>
      <c r="CC5" s="91"/>
      <c r="CD5" s="91"/>
      <c r="CE5" s="91"/>
      <c r="CF5" s="91"/>
      <c r="CG5" s="91"/>
      <c r="CH5" s="91"/>
      <c r="CI5" s="91"/>
      <c r="CJ5" s="109"/>
    </row>
    <row r="6" spans="1:88" ht="20.100000000000001" customHeight="1">
      <c r="A6" s="117"/>
      <c r="B6" s="387"/>
      <c r="C6" s="390"/>
      <c r="D6" s="377" t="s">
        <v>274</v>
      </c>
      <c r="E6" s="378"/>
      <c r="F6" s="378"/>
      <c r="G6" s="378"/>
      <c r="H6" s="378"/>
      <c r="I6" s="378"/>
      <c r="J6" s="378"/>
      <c r="K6" s="378"/>
      <c r="L6" s="379"/>
      <c r="M6" s="371"/>
      <c r="N6" s="371"/>
      <c r="O6" s="371"/>
      <c r="P6" s="371"/>
      <c r="Q6" s="371"/>
      <c r="R6" s="371"/>
      <c r="S6" s="371"/>
      <c r="T6" s="371"/>
      <c r="U6" s="371"/>
      <c r="V6" s="371"/>
      <c r="W6" s="371"/>
      <c r="X6" s="371"/>
      <c r="Y6" s="371"/>
      <c r="Z6" s="371"/>
      <c r="AA6" s="371"/>
      <c r="AB6" s="371"/>
      <c r="AC6" s="371"/>
      <c r="AD6" s="371"/>
      <c r="AE6" s="371"/>
      <c r="AF6" s="371"/>
      <c r="AG6" s="371"/>
      <c r="AH6" s="371"/>
      <c r="AI6" s="371"/>
      <c r="AJ6" s="376"/>
      <c r="AK6" s="96" t="str" cm="1">
        <f t="array" aca="1" ref="AK6" ca="1">IF($BU$26,IF(SUMPRODUCT(LEN(L6)-LEN(SUBSTITUTE(LOWER(L6), MID("abcdefghijklmnopqrstuvwxyz", ROW(INDIRECT("1:26")), 1), ""))) &lt;= 2, "←請填寫英文Please fill in English.",""),"")</f>
        <v/>
      </c>
      <c r="AL6" s="96"/>
      <c r="BB6" s="85"/>
      <c r="BC6" s="105"/>
      <c r="BD6" s="106" t="s">
        <v>275</v>
      </c>
      <c r="BE6" s="107"/>
      <c r="BF6" s="107"/>
      <c r="BG6" s="107"/>
      <c r="BH6" s="107"/>
      <c r="BI6" s="107"/>
      <c r="BJ6" s="107"/>
      <c r="BK6" s="107"/>
      <c r="BL6" s="108"/>
      <c r="BM6" s="90"/>
      <c r="BN6" s="91"/>
      <c r="BO6" s="91"/>
      <c r="BP6" s="91"/>
      <c r="BQ6" s="91"/>
      <c r="BR6" s="91"/>
      <c r="BS6" s="91"/>
      <c r="BT6" s="91"/>
      <c r="BU6" s="91"/>
      <c r="BV6" s="91"/>
      <c r="BW6" s="91"/>
      <c r="BX6" s="91"/>
      <c r="BY6" s="91"/>
      <c r="BZ6" s="91"/>
      <c r="CA6" s="91"/>
      <c r="CB6" s="91"/>
      <c r="CC6" s="91"/>
      <c r="CD6" s="91"/>
      <c r="CE6" s="91"/>
      <c r="CF6" s="91"/>
      <c r="CG6" s="91"/>
      <c r="CH6" s="91"/>
      <c r="CI6" s="91"/>
      <c r="CJ6" s="109"/>
    </row>
    <row r="7" spans="1:88" ht="16.5" customHeight="1">
      <c r="A7" s="118"/>
      <c r="B7" s="387"/>
      <c r="C7" s="390"/>
      <c r="D7" s="380" t="s">
        <v>231</v>
      </c>
      <c r="E7" s="381"/>
      <c r="F7" s="381"/>
      <c r="G7" s="381"/>
      <c r="H7" s="381"/>
      <c r="I7" s="381"/>
      <c r="J7" s="381"/>
      <c r="K7" s="381"/>
      <c r="L7" s="381"/>
      <c r="M7" s="381"/>
      <c r="N7" s="381"/>
      <c r="O7" s="381"/>
      <c r="P7" s="381"/>
      <c r="Q7" s="381"/>
      <c r="R7" s="381"/>
      <c r="S7" s="381"/>
      <c r="T7" s="381"/>
      <c r="U7" s="381"/>
      <c r="V7" s="381"/>
      <c r="W7" s="381"/>
      <c r="X7" s="381"/>
      <c r="Y7" s="381"/>
      <c r="Z7" s="381"/>
      <c r="AA7" s="381"/>
      <c r="AB7" s="381"/>
      <c r="AC7" s="381"/>
      <c r="AD7" s="381"/>
      <c r="AE7" s="381"/>
      <c r="AF7" s="381"/>
      <c r="AG7" s="381"/>
      <c r="AH7" s="381"/>
      <c r="AI7" s="381"/>
      <c r="AJ7" s="382"/>
      <c r="AK7" s="96"/>
      <c r="AL7" s="119"/>
      <c r="BB7" s="85"/>
      <c r="BC7" s="105"/>
      <c r="BD7" s="120" t="s">
        <v>276</v>
      </c>
      <c r="BE7" s="121"/>
      <c r="BF7" s="121"/>
      <c r="BG7" s="121"/>
      <c r="BH7" s="121"/>
      <c r="BI7" s="121"/>
      <c r="BJ7" s="121"/>
      <c r="BK7" s="121"/>
      <c r="BL7" s="121"/>
      <c r="BM7" s="121"/>
      <c r="BN7" s="121"/>
      <c r="BO7" s="121"/>
      <c r="BP7" s="121"/>
      <c r="BQ7" s="121"/>
      <c r="BR7" s="121"/>
      <c r="BS7" s="121"/>
      <c r="BT7" s="121"/>
      <c r="BU7" s="121"/>
      <c r="BV7" s="121"/>
      <c r="BW7" s="121"/>
      <c r="BX7" s="121"/>
      <c r="BY7" s="121"/>
      <c r="BZ7" s="121"/>
      <c r="CA7" s="121"/>
      <c r="CB7" s="121"/>
      <c r="CC7" s="121"/>
      <c r="CD7" s="121"/>
      <c r="CE7" s="121"/>
      <c r="CF7" s="121"/>
      <c r="CG7" s="121"/>
      <c r="CH7" s="121"/>
      <c r="CI7" s="121"/>
      <c r="CJ7" s="122"/>
    </row>
    <row r="8" spans="1:88" ht="16.5" customHeight="1">
      <c r="B8" s="387"/>
      <c r="C8" s="390"/>
      <c r="D8" s="123"/>
      <c r="E8" s="399" t="s">
        <v>277</v>
      </c>
      <c r="F8" s="400"/>
      <c r="G8" s="400"/>
      <c r="H8" s="400"/>
      <c r="I8" s="400"/>
      <c r="J8" s="400"/>
      <c r="K8" s="400"/>
      <c r="L8" s="400"/>
      <c r="M8" s="401"/>
      <c r="N8" s="124"/>
      <c r="O8" s="402" t="s">
        <v>278</v>
      </c>
      <c r="P8" s="403"/>
      <c r="Q8" s="403"/>
      <c r="R8" s="403"/>
      <c r="S8" s="403"/>
      <c r="T8" s="403"/>
      <c r="U8" s="403"/>
      <c r="V8" s="403"/>
      <c r="W8" s="403"/>
      <c r="X8" s="403"/>
      <c r="Y8" s="403"/>
      <c r="Z8" s="403"/>
      <c r="AA8" s="403"/>
      <c r="AB8" s="403"/>
      <c r="AC8" s="403"/>
      <c r="AD8" s="403"/>
      <c r="AE8" s="403"/>
      <c r="AF8" s="403"/>
      <c r="AG8" s="403"/>
      <c r="AH8" s="403"/>
      <c r="AI8" s="403"/>
      <c r="AJ8" s="404"/>
      <c r="AK8" s="96"/>
      <c r="AL8" s="96"/>
      <c r="BB8" s="85"/>
      <c r="BC8" s="105"/>
      <c r="BD8" s="125" t="b">
        <v>0</v>
      </c>
      <c r="BE8" s="126" t="s">
        <v>279</v>
      </c>
      <c r="BF8" s="127"/>
      <c r="BG8" s="127"/>
      <c r="BH8" s="127"/>
      <c r="BI8" s="127"/>
      <c r="BJ8" s="127"/>
      <c r="BK8" s="127"/>
      <c r="BL8" s="127"/>
      <c r="BM8" s="128"/>
      <c r="BN8" s="129" t="b">
        <v>0</v>
      </c>
      <c r="BO8" s="126" t="s">
        <v>280</v>
      </c>
      <c r="BP8" s="130"/>
      <c r="BQ8" s="130"/>
      <c r="BR8" s="130"/>
      <c r="BS8" s="130"/>
      <c r="BT8" s="130"/>
      <c r="BU8" s="130"/>
      <c r="BV8" s="130"/>
      <c r="BW8" s="130"/>
      <c r="BX8" s="130"/>
      <c r="BY8" s="130"/>
      <c r="BZ8" s="130"/>
      <c r="CA8" s="130"/>
      <c r="CB8" s="130"/>
      <c r="CC8" s="130"/>
      <c r="CD8" s="130"/>
      <c r="CE8" s="130"/>
      <c r="CF8" s="130"/>
      <c r="CG8" s="130"/>
      <c r="CH8" s="130"/>
      <c r="CI8" s="130"/>
      <c r="CJ8" s="131"/>
    </row>
    <row r="9" spans="1:88" ht="20.100000000000001" customHeight="1">
      <c r="A9" s="405" t="str">
        <f>IF(AND(BD16&lt;&gt;TRUE,L17&lt;&gt;L3),"Payment Statement","")</f>
        <v/>
      </c>
      <c r="B9" s="387"/>
      <c r="C9" s="390"/>
      <c r="D9" s="406" t="s">
        <v>281</v>
      </c>
      <c r="E9" s="407"/>
      <c r="F9" s="407"/>
      <c r="G9" s="407"/>
      <c r="H9" s="407"/>
      <c r="I9" s="407"/>
      <c r="J9" s="407"/>
      <c r="K9" s="408"/>
      <c r="L9" s="409"/>
      <c r="M9" s="409"/>
      <c r="N9" s="409"/>
      <c r="O9" s="409"/>
      <c r="P9" s="409"/>
      <c r="Q9" s="409"/>
      <c r="R9" s="409"/>
      <c r="S9" s="409"/>
      <c r="T9" s="409"/>
      <c r="U9" s="409"/>
      <c r="V9" s="409"/>
      <c r="W9" s="409"/>
      <c r="X9" s="409"/>
      <c r="Y9" s="409"/>
      <c r="Z9" s="409"/>
      <c r="AA9" s="409"/>
      <c r="AB9" s="409"/>
      <c r="AC9" s="409"/>
      <c r="AD9" s="409"/>
      <c r="AE9" s="409"/>
      <c r="AF9" s="409"/>
      <c r="AG9" s="409"/>
      <c r="AH9" s="409"/>
      <c r="AI9" s="409"/>
      <c r="AJ9" s="410"/>
      <c r="AK9" s="96" t="str" cm="1">
        <f t="array" aca="1" ref="AK9" ca="1">IF(AND($BU$26,OR($BD$8,$BN$8)&lt;&gt;TRUE),IF(SUMPRODUCT(LEN(L9)-LEN(SUBSTITUTE(LOWER(L9), MID("abcdefghijklmnopqrstuvwxyz", ROW(INDIRECT("1:26")), 1), ""))) &lt;= 2, "←請填寫英文Please fill in English.",""),"")</f>
        <v/>
      </c>
      <c r="AL9" s="96"/>
      <c r="BB9" s="85"/>
      <c r="BC9" s="105"/>
      <c r="BD9" s="132" t="s">
        <v>282</v>
      </c>
      <c r="BE9" s="133"/>
      <c r="BF9" s="133"/>
      <c r="BG9" s="133"/>
      <c r="BH9" s="133"/>
      <c r="BI9" s="133"/>
      <c r="BJ9" s="133"/>
      <c r="BK9" s="134"/>
      <c r="BL9" s="135"/>
      <c r="BM9" s="135"/>
      <c r="BN9" s="135"/>
      <c r="BO9" s="135"/>
      <c r="BP9" s="135"/>
      <c r="BQ9" s="135"/>
      <c r="BR9" s="135"/>
      <c r="BS9" s="135"/>
      <c r="BT9" s="135"/>
      <c r="BU9" s="135"/>
      <c r="BV9" s="135"/>
      <c r="BW9" s="135"/>
      <c r="BX9" s="135"/>
      <c r="BY9" s="135"/>
      <c r="BZ9" s="135"/>
      <c r="CA9" s="135"/>
      <c r="CB9" s="135"/>
      <c r="CC9" s="135"/>
      <c r="CD9" s="135"/>
      <c r="CE9" s="135"/>
      <c r="CF9" s="135"/>
      <c r="CG9" s="135"/>
      <c r="CH9" s="135"/>
      <c r="CI9" s="135"/>
      <c r="CJ9" s="136"/>
    </row>
    <row r="10" spans="1:88" ht="20.100000000000001" customHeight="1">
      <c r="A10" s="405"/>
      <c r="B10" s="387"/>
      <c r="C10" s="390"/>
      <c r="D10" s="406" t="s">
        <v>283</v>
      </c>
      <c r="E10" s="407"/>
      <c r="F10" s="407"/>
      <c r="G10" s="407"/>
      <c r="H10" s="407"/>
      <c r="I10" s="407"/>
      <c r="J10" s="407"/>
      <c r="K10" s="408"/>
      <c r="L10" s="379"/>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6"/>
      <c r="AK10" s="96" t="str" cm="1">
        <f t="array" aca="1" ref="AK10" ca="1">IF(AND($BU$26,OR($BD$8,$BN$8)&lt;&gt;TRUE),IF(SUMPRODUCT(LEN(L10)-LEN(SUBSTITUTE(LOWER(L10), MID("abcdefghijklmnopqrstuvwxyz", ROW(INDIRECT("1:26")), 1), ""))) &lt;= 2, "←請填寫英文Please fill in English.",""),"")</f>
        <v/>
      </c>
      <c r="AL10" s="96"/>
      <c r="BB10" s="85"/>
      <c r="BC10" s="105"/>
      <c r="BD10" s="132" t="s">
        <v>284</v>
      </c>
      <c r="BE10" s="133"/>
      <c r="BF10" s="133"/>
      <c r="BG10" s="133"/>
      <c r="BH10" s="133"/>
      <c r="BI10" s="133"/>
      <c r="BJ10" s="133"/>
      <c r="BK10" s="134"/>
      <c r="BL10" s="90"/>
      <c r="BM10" s="91"/>
      <c r="BN10" s="91"/>
      <c r="BO10" s="91"/>
      <c r="BP10" s="91"/>
      <c r="BQ10" s="91"/>
      <c r="BR10" s="91"/>
      <c r="BS10" s="91"/>
      <c r="BT10" s="91"/>
      <c r="BU10" s="91"/>
      <c r="BV10" s="91"/>
      <c r="BW10" s="91"/>
      <c r="BX10" s="91"/>
      <c r="BY10" s="91"/>
      <c r="BZ10" s="91"/>
      <c r="CA10" s="91"/>
      <c r="CB10" s="91"/>
      <c r="CC10" s="91"/>
      <c r="CD10" s="91"/>
      <c r="CE10" s="91"/>
      <c r="CF10" s="91"/>
      <c r="CG10" s="91"/>
      <c r="CH10" s="91"/>
      <c r="CI10" s="91"/>
      <c r="CJ10" s="109"/>
    </row>
    <row r="11" spans="1:88" ht="12" customHeight="1">
      <c r="A11" s="405"/>
      <c r="B11" s="387"/>
      <c r="C11" s="390"/>
      <c r="D11" s="411" t="s">
        <v>285</v>
      </c>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2"/>
      <c r="AH11" s="412"/>
      <c r="AI11" s="412"/>
      <c r="AJ11" s="413"/>
      <c r="BB11" s="85"/>
      <c r="BC11" s="105"/>
      <c r="BD11" s="137" t="s">
        <v>286</v>
      </c>
      <c r="BE11" s="138"/>
      <c r="BF11" s="138"/>
      <c r="BG11" s="138"/>
      <c r="BH11" s="138"/>
      <c r="BI11" s="138"/>
      <c r="BJ11" s="138"/>
      <c r="BK11" s="138"/>
      <c r="BL11" s="138"/>
      <c r="BM11" s="138"/>
      <c r="BN11" s="138"/>
      <c r="BO11" s="138"/>
      <c r="BP11" s="138"/>
      <c r="BQ11" s="138"/>
      <c r="BR11" s="138"/>
      <c r="BS11" s="138"/>
      <c r="BT11" s="138"/>
      <c r="BU11" s="138"/>
      <c r="BV11" s="138"/>
      <c r="BW11" s="138"/>
      <c r="BX11" s="138"/>
      <c r="BY11" s="138"/>
      <c r="BZ11" s="138"/>
      <c r="CA11" s="138"/>
      <c r="CB11" s="138"/>
      <c r="CC11" s="138"/>
      <c r="CD11" s="138"/>
      <c r="CE11" s="138"/>
      <c r="CF11" s="138"/>
      <c r="CG11" s="138"/>
      <c r="CH11" s="138"/>
      <c r="CI11" s="138"/>
      <c r="CJ11" s="139"/>
    </row>
    <row r="12" spans="1:88" ht="12" customHeight="1" thickBot="1">
      <c r="A12" s="405"/>
      <c r="B12" s="387"/>
      <c r="C12" s="390"/>
      <c r="D12" s="414" t="s">
        <v>287</v>
      </c>
      <c r="E12" s="415"/>
      <c r="F12" s="415"/>
      <c r="G12" s="415"/>
      <c r="H12" s="415"/>
      <c r="I12" s="415"/>
      <c r="J12" s="415"/>
      <c r="K12" s="415"/>
      <c r="L12" s="415"/>
      <c r="M12" s="415"/>
      <c r="N12" s="415"/>
      <c r="O12" s="415"/>
      <c r="P12" s="415"/>
      <c r="Q12" s="415"/>
      <c r="R12" s="415"/>
      <c r="S12" s="415"/>
      <c r="T12" s="415"/>
      <c r="U12" s="415"/>
      <c r="V12" s="415"/>
      <c r="W12" s="415"/>
      <c r="X12" s="415"/>
      <c r="Y12" s="415"/>
      <c r="Z12" s="415"/>
      <c r="AA12" s="415"/>
      <c r="AB12" s="415"/>
      <c r="AC12" s="415"/>
      <c r="AD12" s="415"/>
      <c r="AE12" s="415"/>
      <c r="AF12" s="415"/>
      <c r="AG12" s="415"/>
      <c r="AH12" s="415"/>
      <c r="AI12" s="415"/>
      <c r="AJ12" s="416"/>
      <c r="BB12" s="85"/>
      <c r="BC12" s="105"/>
      <c r="BD12" s="140" t="s">
        <v>288</v>
      </c>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2"/>
    </row>
    <row r="13" spans="1:88" ht="20.100000000000001" customHeight="1">
      <c r="A13" s="405"/>
      <c r="B13" s="387"/>
      <c r="C13" s="391"/>
      <c r="D13" s="417" t="s">
        <v>289</v>
      </c>
      <c r="E13" s="418"/>
      <c r="F13" s="418"/>
      <c r="G13" s="418"/>
      <c r="H13" s="418"/>
      <c r="I13" s="418"/>
      <c r="J13" s="418"/>
      <c r="K13" s="418"/>
      <c r="L13" s="379"/>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431"/>
      <c r="BB13" s="85"/>
      <c r="BC13" s="86"/>
      <c r="BD13" s="143" t="s">
        <v>290</v>
      </c>
      <c r="BE13" s="144"/>
      <c r="BF13" s="144"/>
      <c r="BG13" s="144"/>
      <c r="BH13" s="144"/>
      <c r="BI13" s="102"/>
      <c r="BJ13" s="103"/>
      <c r="BK13" s="103"/>
      <c r="BL13" s="103"/>
      <c r="BM13" s="103"/>
      <c r="BN13" s="103"/>
      <c r="BO13" s="103" t="s">
        <v>273</v>
      </c>
      <c r="BP13" s="103"/>
      <c r="BQ13" s="103"/>
      <c r="BR13" s="103"/>
      <c r="BS13" s="103" t="s">
        <v>291</v>
      </c>
      <c r="BT13" s="145"/>
      <c r="BU13" s="146"/>
      <c r="BV13" s="144"/>
      <c r="BW13" s="147"/>
      <c r="BX13" s="144"/>
      <c r="BY13" s="144"/>
      <c r="BZ13" s="103"/>
      <c r="CA13" s="103"/>
      <c r="CB13" s="103"/>
      <c r="CC13" s="103"/>
      <c r="CD13" s="103" t="s">
        <v>292</v>
      </c>
      <c r="CE13" s="103"/>
      <c r="CF13" s="103"/>
      <c r="CG13" s="103"/>
      <c r="CH13" s="103"/>
      <c r="CI13" s="103"/>
      <c r="CJ13" s="148"/>
    </row>
    <row r="14" spans="1:88" ht="20.100000000000001" customHeight="1">
      <c r="A14" s="405"/>
      <c r="B14" s="387"/>
      <c r="C14" s="391"/>
      <c r="D14" s="432" t="s">
        <v>293</v>
      </c>
      <c r="E14" s="433"/>
      <c r="F14" s="433"/>
      <c r="G14" s="433"/>
      <c r="H14" s="433"/>
      <c r="I14" s="434"/>
      <c r="J14" s="409"/>
      <c r="K14" s="409"/>
      <c r="L14" s="409"/>
      <c r="M14" s="409"/>
      <c r="N14" s="409"/>
      <c r="O14" s="435" t="s">
        <v>294</v>
      </c>
      <c r="P14" s="436"/>
      <c r="Q14" s="434"/>
      <c r="R14" s="437"/>
      <c r="S14" s="438" t="s">
        <v>295</v>
      </c>
      <c r="T14" s="439"/>
      <c r="U14" s="436"/>
      <c r="V14" s="434"/>
      <c r="W14" s="409"/>
      <c r="X14" s="409"/>
      <c r="Y14" s="409"/>
      <c r="Z14" s="409"/>
      <c r="AA14" s="409"/>
      <c r="AB14" s="409"/>
      <c r="AC14" s="437"/>
      <c r="AD14" s="439" t="s">
        <v>296</v>
      </c>
      <c r="AE14" s="439"/>
      <c r="AF14" s="434"/>
      <c r="AG14" s="409"/>
      <c r="AH14" s="409"/>
      <c r="AI14" s="409"/>
      <c r="AJ14" s="440"/>
      <c r="BB14" s="85"/>
      <c r="BC14" s="86"/>
      <c r="BD14" s="149" t="s">
        <v>263</v>
      </c>
      <c r="BE14" s="94"/>
      <c r="BF14" s="94"/>
      <c r="BG14" s="94"/>
      <c r="BH14" s="94"/>
      <c r="BI14" s="90"/>
      <c r="BJ14" s="91"/>
      <c r="BK14" s="91"/>
      <c r="BL14" s="91"/>
      <c r="BM14" s="91"/>
      <c r="BN14" s="91"/>
      <c r="BO14" s="91"/>
      <c r="BP14" s="91"/>
      <c r="BQ14" s="91"/>
      <c r="BR14" s="91"/>
      <c r="BS14" s="91"/>
      <c r="BT14" s="92"/>
      <c r="BU14" s="93"/>
      <c r="BV14" s="94"/>
      <c r="BW14" s="94"/>
      <c r="BX14" s="94"/>
      <c r="BY14" s="94"/>
      <c r="BZ14" s="150"/>
      <c r="CA14" s="91"/>
      <c r="CB14" s="91"/>
      <c r="CC14" s="91"/>
      <c r="CD14" s="91"/>
      <c r="CE14" s="91"/>
      <c r="CF14" s="91"/>
      <c r="CG14" s="91"/>
      <c r="CH14" s="91"/>
      <c r="CI14" s="91"/>
      <c r="CJ14" s="95"/>
    </row>
    <row r="15" spans="1:88" ht="20.100000000000001" customHeight="1" thickBot="1">
      <c r="A15" s="405"/>
      <c r="B15" s="388"/>
      <c r="C15" s="392"/>
      <c r="D15" s="448" t="s">
        <v>297</v>
      </c>
      <c r="E15" s="449"/>
      <c r="F15" s="449"/>
      <c r="G15" s="449"/>
      <c r="H15" s="449"/>
      <c r="I15" s="450"/>
      <c r="J15" s="451"/>
      <c r="K15" s="451"/>
      <c r="L15" s="451"/>
      <c r="M15" s="451"/>
      <c r="N15" s="451"/>
      <c r="O15" s="451"/>
      <c r="P15" s="451"/>
      <c r="Q15" s="451"/>
      <c r="R15" s="452"/>
      <c r="S15" s="453" t="s">
        <v>298</v>
      </c>
      <c r="T15" s="454"/>
      <c r="U15" s="454"/>
      <c r="V15" s="454"/>
      <c r="W15" s="454"/>
      <c r="X15" s="454"/>
      <c r="Y15" s="454"/>
      <c r="Z15" s="454"/>
      <c r="AA15" s="455"/>
      <c r="AB15" s="456"/>
      <c r="AC15" s="456"/>
      <c r="AD15" s="456"/>
      <c r="AE15" s="456"/>
      <c r="AF15" s="456"/>
      <c r="AG15" s="456"/>
      <c r="AH15" s="456"/>
      <c r="AI15" s="456"/>
      <c r="AJ15" s="457"/>
      <c r="AM15" s="63"/>
      <c r="AP15" s="151"/>
      <c r="BB15" s="152"/>
      <c r="BC15" s="153"/>
      <c r="BD15" s="154" t="s">
        <v>299</v>
      </c>
      <c r="BE15" s="155"/>
      <c r="BF15" s="155"/>
      <c r="BG15" s="155"/>
      <c r="BH15" s="155"/>
      <c r="BI15" s="156"/>
      <c r="BJ15" s="157"/>
      <c r="BK15" s="157"/>
      <c r="BL15" s="157"/>
      <c r="BM15" s="157"/>
      <c r="BN15" s="157"/>
      <c r="BO15" s="157"/>
      <c r="BP15" s="157"/>
      <c r="BQ15" s="157"/>
      <c r="BR15" s="157"/>
      <c r="BS15" s="157" t="s">
        <v>300</v>
      </c>
      <c r="BT15" s="158"/>
      <c r="BU15" s="159"/>
      <c r="BV15" s="160"/>
      <c r="BW15" s="160"/>
      <c r="BX15" s="160"/>
      <c r="BY15" s="160"/>
      <c r="BZ15" s="160"/>
      <c r="CA15" s="160"/>
      <c r="CB15" s="160"/>
      <c r="CC15" s="160"/>
      <c r="CD15" s="160"/>
      <c r="CE15" s="156"/>
      <c r="CF15" s="157"/>
      <c r="CG15" s="157"/>
      <c r="CH15" s="157"/>
      <c r="CI15" s="157"/>
      <c r="CJ15" s="161"/>
    </row>
    <row r="16" spans="1:88" ht="16.5" customHeight="1" thickTop="1">
      <c r="A16" s="419" t="str">
        <f>IF(AND(BD16&lt;&gt;TRUE,L17&lt;&gt;L3),"付款切結書連結","")</f>
        <v/>
      </c>
      <c r="B16" s="420" t="s">
        <v>232</v>
      </c>
      <c r="C16" s="424" t="s">
        <v>233</v>
      </c>
      <c r="D16" s="163" t="b">
        <f>$BD$16</f>
        <v>0</v>
      </c>
      <c r="E16" s="425" t="s">
        <v>277</v>
      </c>
      <c r="F16" s="426"/>
      <c r="G16" s="426"/>
      <c r="H16" s="426"/>
      <c r="I16" s="426"/>
      <c r="J16" s="426"/>
      <c r="K16" s="426"/>
      <c r="L16" s="426"/>
      <c r="M16" s="427"/>
      <c r="N16" s="428" t="s">
        <v>301</v>
      </c>
      <c r="O16" s="429"/>
      <c r="P16" s="429"/>
      <c r="Q16" s="429"/>
      <c r="R16" s="429"/>
      <c r="S16" s="429"/>
      <c r="T16" s="429"/>
      <c r="U16" s="429"/>
      <c r="V16" s="429"/>
      <c r="W16" s="429"/>
      <c r="X16" s="429"/>
      <c r="Y16" s="429"/>
      <c r="Z16" s="429"/>
      <c r="AA16" s="429"/>
      <c r="AB16" s="429"/>
      <c r="AC16" s="429"/>
      <c r="AD16" s="429"/>
      <c r="AE16" s="429"/>
      <c r="AF16" s="429"/>
      <c r="AG16" s="429"/>
      <c r="AH16" s="429"/>
      <c r="AI16" s="429"/>
      <c r="AJ16" s="430"/>
      <c r="AL16" s="164"/>
      <c r="BB16" s="97" t="s">
        <v>302</v>
      </c>
      <c r="BC16" s="165" t="s">
        <v>303</v>
      </c>
      <c r="BD16" s="166" t="b">
        <v>0</v>
      </c>
      <c r="BE16" s="167" t="s">
        <v>279</v>
      </c>
      <c r="BF16" s="168"/>
      <c r="BG16" s="168"/>
      <c r="BH16" s="168"/>
      <c r="BI16" s="168"/>
      <c r="BJ16" s="168"/>
      <c r="BK16" s="168"/>
      <c r="BL16" s="168"/>
      <c r="BM16" s="169"/>
      <c r="BN16" s="170" t="s">
        <v>304</v>
      </c>
      <c r="BO16" s="171"/>
      <c r="BP16" s="171"/>
      <c r="BQ16" s="171"/>
      <c r="BR16" s="171"/>
      <c r="BS16" s="171"/>
      <c r="BT16" s="171"/>
      <c r="BU16" s="171"/>
      <c r="BV16" s="171"/>
      <c r="BW16" s="171"/>
      <c r="BX16" s="171"/>
      <c r="BY16" s="171"/>
      <c r="BZ16" s="171"/>
      <c r="CA16" s="171"/>
      <c r="CB16" s="171"/>
      <c r="CC16" s="171"/>
      <c r="CD16" s="171"/>
      <c r="CE16" s="171"/>
      <c r="CF16" s="171"/>
      <c r="CG16" s="171"/>
      <c r="CH16" s="171"/>
      <c r="CI16" s="172"/>
      <c r="CJ16" s="173"/>
    </row>
    <row r="17" spans="1:88" ht="20.100000000000001" customHeight="1">
      <c r="A17" s="419"/>
      <c r="B17" s="421"/>
      <c r="C17" s="391"/>
      <c r="D17" s="417" t="s">
        <v>305</v>
      </c>
      <c r="E17" s="418"/>
      <c r="F17" s="418"/>
      <c r="G17" s="418"/>
      <c r="H17" s="418"/>
      <c r="I17" s="418"/>
      <c r="J17" s="418"/>
      <c r="K17" s="418"/>
      <c r="L17" s="379"/>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431"/>
      <c r="AK17" s="96" t="str" cm="1">
        <f t="array" aca="1" ref="AK17" ca="1">IF(AND($BU$26,$BN$8),IF(SUMPRODUCT(LEN(L17)-LEN(SUBSTITUTE(LOWER(L17), MID("abcdefghijklmnopqrstuvwxyz", ROW(INDIRECT("1:26")), 1), ""))) &lt;= 2, "←請填寫英文Please fill in English.",""),"")</f>
        <v/>
      </c>
      <c r="BB17" s="174"/>
      <c r="BC17" s="86"/>
      <c r="BD17" s="87" t="s">
        <v>306</v>
      </c>
      <c r="BE17" s="88"/>
      <c r="BF17" s="88"/>
      <c r="BG17" s="88"/>
      <c r="BH17" s="88"/>
      <c r="BI17" s="88"/>
      <c r="BJ17" s="88"/>
      <c r="BK17" s="88"/>
      <c r="BL17" s="89"/>
      <c r="BM17" s="91"/>
      <c r="BN17" s="91"/>
      <c r="BO17" s="91"/>
      <c r="BP17" s="91"/>
      <c r="BQ17" s="91"/>
      <c r="BR17" s="91"/>
      <c r="BS17" s="91"/>
      <c r="BT17" s="91"/>
      <c r="BU17" s="91"/>
      <c r="BV17" s="91"/>
      <c r="BW17" s="91"/>
      <c r="BX17" s="91"/>
      <c r="BY17" s="91"/>
      <c r="BZ17" s="91"/>
      <c r="CA17" s="91"/>
      <c r="CB17" s="91"/>
      <c r="CC17" s="91"/>
      <c r="CD17" s="91"/>
      <c r="CE17" s="91"/>
      <c r="CF17" s="91"/>
      <c r="CG17" s="91"/>
      <c r="CH17" s="91"/>
      <c r="CI17" s="91"/>
      <c r="CJ17" s="95"/>
    </row>
    <row r="18" spans="1:88" ht="20.100000000000001" customHeight="1">
      <c r="A18" s="419"/>
      <c r="B18" s="421"/>
      <c r="C18" s="391"/>
      <c r="D18" s="417" t="s">
        <v>307</v>
      </c>
      <c r="E18" s="418"/>
      <c r="F18" s="418"/>
      <c r="G18" s="418"/>
      <c r="H18" s="418"/>
      <c r="I18" s="418"/>
      <c r="J18" s="418"/>
      <c r="K18" s="418"/>
      <c r="L18" s="379"/>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431"/>
      <c r="AL18" s="63"/>
      <c r="AO18" s="63"/>
      <c r="BB18" s="174"/>
      <c r="BC18" s="86"/>
      <c r="BD18" s="175" t="s">
        <v>308</v>
      </c>
      <c r="BE18" s="127"/>
      <c r="BF18" s="127"/>
      <c r="BG18" s="127"/>
      <c r="BH18" s="127"/>
      <c r="BI18" s="127"/>
      <c r="BJ18" s="127"/>
      <c r="BK18" s="127"/>
      <c r="BL18" s="128"/>
      <c r="BM18" s="135"/>
      <c r="BN18" s="135"/>
      <c r="BO18" s="135"/>
      <c r="BP18" s="135"/>
      <c r="BQ18" s="135"/>
      <c r="BR18" s="135"/>
      <c r="BS18" s="135"/>
      <c r="BT18" s="135"/>
      <c r="BU18" s="135"/>
      <c r="BV18" s="135"/>
      <c r="BW18" s="135"/>
      <c r="BX18" s="135"/>
      <c r="BY18" s="135"/>
      <c r="BZ18" s="135"/>
      <c r="CA18" s="135"/>
      <c r="CB18" s="135"/>
      <c r="CC18" s="135"/>
      <c r="CD18" s="135"/>
      <c r="CE18" s="135"/>
      <c r="CF18" s="135"/>
      <c r="CG18" s="135"/>
      <c r="CH18" s="135"/>
      <c r="CI18" s="135"/>
      <c r="CJ18" s="176"/>
    </row>
    <row r="19" spans="1:88" ht="20.100000000000001" customHeight="1">
      <c r="A19" s="419"/>
      <c r="B19" s="421"/>
      <c r="C19" s="391"/>
      <c r="D19" s="417" t="s">
        <v>545</v>
      </c>
      <c r="E19" s="418"/>
      <c r="F19" s="418"/>
      <c r="G19" s="418"/>
      <c r="H19" s="418"/>
      <c r="I19" s="418"/>
      <c r="J19" s="418"/>
      <c r="K19" s="418"/>
      <c r="L19" s="363"/>
      <c r="M19" s="441" t="s">
        <v>546</v>
      </c>
      <c r="N19" s="442"/>
      <c r="O19" s="442"/>
      <c r="P19" s="442"/>
      <c r="Q19" s="442"/>
      <c r="R19" s="443"/>
      <c r="S19" s="364"/>
      <c r="T19" s="441" t="s">
        <v>547</v>
      </c>
      <c r="U19" s="444"/>
      <c r="V19" s="444"/>
      <c r="W19" s="444"/>
      <c r="X19" s="444"/>
      <c r="Y19" s="444"/>
      <c r="Z19" s="444"/>
      <c r="AA19" s="444"/>
      <c r="AB19" s="365"/>
      <c r="AC19" s="445" t="str">
        <f>IF(OR(BL19,BS19),IF(AND(BL19,BS19),"(擇一Choose one)",IF(BS19,IF(BD16,"","填寫地址 Fill in address."),IF(BD16,IF(I15="","填寫電子郵件 Fill in E-mail.",""),"填寫電子郵件 Fill in E-mail."))),"PleaseNote")</f>
        <v>PleaseNote</v>
      </c>
      <c r="AD19" s="446"/>
      <c r="AE19" s="446"/>
      <c r="AF19" s="446"/>
      <c r="AG19" s="446"/>
      <c r="AH19" s="446"/>
      <c r="AI19" s="446"/>
      <c r="AJ19" s="447"/>
      <c r="AL19" s="63"/>
      <c r="AO19" s="63"/>
      <c r="BB19" s="174"/>
      <c r="BC19" s="86"/>
      <c r="BD19" s="175" t="b">
        <v>0</v>
      </c>
      <c r="BE19" s="127"/>
      <c r="BF19" s="127"/>
      <c r="BG19" s="127"/>
      <c r="BH19" s="127"/>
      <c r="BI19" s="127"/>
      <c r="BJ19" s="127"/>
      <c r="BK19" s="127"/>
      <c r="BL19" s="128" t="b">
        <v>0</v>
      </c>
      <c r="BM19" s="135"/>
      <c r="BN19" s="135"/>
      <c r="BO19" s="135"/>
      <c r="BP19" s="135"/>
      <c r="BQ19" s="135"/>
      <c r="BR19" s="135"/>
      <c r="BS19" s="135" t="b">
        <v>0</v>
      </c>
      <c r="BT19" s="135"/>
      <c r="BU19" s="135"/>
      <c r="BV19" s="135"/>
      <c r="BW19" s="135"/>
      <c r="BX19" s="135"/>
      <c r="BY19" s="135"/>
      <c r="BZ19" s="135"/>
      <c r="CA19" s="135"/>
      <c r="CB19" s="135"/>
      <c r="CC19" s="135"/>
      <c r="CD19" s="135"/>
      <c r="CE19" s="135"/>
      <c r="CF19" s="135"/>
      <c r="CG19" s="135"/>
      <c r="CH19" s="135"/>
      <c r="CI19" s="135"/>
      <c r="CJ19" s="176"/>
    </row>
    <row r="20" spans="1:88" ht="20.100000000000001" customHeight="1">
      <c r="A20" s="419"/>
      <c r="B20" s="422"/>
      <c r="C20" s="391"/>
      <c r="D20" s="417" t="s">
        <v>309</v>
      </c>
      <c r="E20" s="418"/>
      <c r="F20" s="418"/>
      <c r="G20" s="418"/>
      <c r="H20" s="418"/>
      <c r="I20" s="418"/>
      <c r="J20" s="418"/>
      <c r="K20" s="418"/>
      <c r="L20" s="379"/>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431"/>
      <c r="AK20" s="96" t="str" cm="1">
        <f t="array" aca="1" ref="AK20" ca="1">IF(AND($BU$26,$BN$8),IF(SUMPRODUCT(LEN(L20)-LEN(SUBSTITUTE(LOWER(L20), MID("abcdefghijklmnopqrstuvwxyz", ROW(INDIRECT("1:26")), 1), ""))) &lt;= 2, "←請填寫英文Please fill in English.",""),"")</f>
        <v/>
      </c>
      <c r="AL20" s="63"/>
      <c r="BB20" s="85"/>
      <c r="BC20" s="86"/>
      <c r="BD20" s="87" t="s">
        <v>310</v>
      </c>
      <c r="BE20" s="88"/>
      <c r="BF20" s="88"/>
      <c r="BG20" s="88"/>
      <c r="BH20" s="88"/>
      <c r="BI20" s="88"/>
      <c r="BJ20" s="88"/>
      <c r="BK20" s="88"/>
      <c r="BL20" s="89"/>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5"/>
    </row>
    <row r="21" spans="1:88" ht="20.100000000000001" customHeight="1">
      <c r="A21" s="419"/>
      <c r="B21" s="422"/>
      <c r="C21" s="391"/>
      <c r="D21" s="432" t="s">
        <v>311</v>
      </c>
      <c r="E21" s="433"/>
      <c r="F21" s="433"/>
      <c r="G21" s="433"/>
      <c r="H21" s="433"/>
      <c r="I21" s="434"/>
      <c r="J21" s="409"/>
      <c r="K21" s="409"/>
      <c r="L21" s="409"/>
      <c r="M21" s="409"/>
      <c r="N21" s="409"/>
      <c r="O21" s="435" t="s">
        <v>294</v>
      </c>
      <c r="P21" s="436"/>
      <c r="Q21" s="434"/>
      <c r="R21" s="437"/>
      <c r="S21" s="438" t="s">
        <v>295</v>
      </c>
      <c r="T21" s="439"/>
      <c r="U21" s="436"/>
      <c r="V21" s="434"/>
      <c r="W21" s="409"/>
      <c r="X21" s="409"/>
      <c r="Y21" s="409"/>
      <c r="Z21" s="409"/>
      <c r="AA21" s="409"/>
      <c r="AB21" s="409"/>
      <c r="AC21" s="437"/>
      <c r="AD21" s="439" t="s">
        <v>296</v>
      </c>
      <c r="AE21" s="439"/>
      <c r="AF21" s="434"/>
      <c r="AG21" s="409"/>
      <c r="AH21" s="409"/>
      <c r="AI21" s="409"/>
      <c r="AJ21" s="440"/>
      <c r="AN21" s="63"/>
      <c r="AO21" s="63"/>
      <c r="BB21" s="85"/>
      <c r="BC21" s="86"/>
      <c r="BD21" s="87" t="s">
        <v>290</v>
      </c>
      <c r="BE21" s="88"/>
      <c r="BF21" s="88"/>
      <c r="BG21" s="88"/>
      <c r="BH21" s="88"/>
      <c r="BI21" s="88"/>
      <c r="BJ21" s="88"/>
      <c r="BK21" s="88"/>
      <c r="BL21" s="88"/>
      <c r="BM21" s="90"/>
      <c r="BN21" s="91"/>
      <c r="BO21" s="91" t="s">
        <v>273</v>
      </c>
      <c r="BP21" s="91"/>
      <c r="BQ21" s="91"/>
      <c r="BR21" s="91"/>
      <c r="BS21" s="91" t="s">
        <v>291</v>
      </c>
      <c r="BT21" s="91"/>
      <c r="BU21" s="93"/>
      <c r="BV21" s="94"/>
      <c r="BW21" s="150"/>
      <c r="BX21" s="177"/>
      <c r="BY21" s="177"/>
      <c r="BZ21" s="91"/>
      <c r="CA21" s="91"/>
      <c r="CB21" s="91"/>
      <c r="CC21" s="91"/>
      <c r="CD21" s="91" t="s">
        <v>292</v>
      </c>
      <c r="CE21" s="91"/>
      <c r="CF21" s="91"/>
      <c r="CG21" s="91"/>
      <c r="CH21" s="91"/>
      <c r="CI21" s="91"/>
      <c r="CJ21" s="95"/>
    </row>
    <row r="22" spans="1:88" ht="20.100000000000001" customHeight="1" thickBot="1">
      <c r="A22" s="419"/>
      <c r="B22" s="423"/>
      <c r="C22" s="392"/>
      <c r="D22" s="448" t="s">
        <v>297</v>
      </c>
      <c r="E22" s="449"/>
      <c r="F22" s="449"/>
      <c r="G22" s="449"/>
      <c r="H22" s="449"/>
      <c r="I22" s="450"/>
      <c r="J22" s="451"/>
      <c r="K22" s="451"/>
      <c r="L22" s="451"/>
      <c r="M22" s="451"/>
      <c r="N22" s="451"/>
      <c r="O22" s="451"/>
      <c r="P22" s="451"/>
      <c r="Q22" s="451"/>
      <c r="R22" s="452"/>
      <c r="S22" s="470" t="s">
        <v>312</v>
      </c>
      <c r="T22" s="454"/>
      <c r="U22" s="454"/>
      <c r="V22" s="454"/>
      <c r="W22" s="454"/>
      <c r="X22" s="454"/>
      <c r="Y22" s="454"/>
      <c r="Z22" s="454"/>
      <c r="AA22" s="455"/>
      <c r="AB22" s="456"/>
      <c r="AC22" s="456"/>
      <c r="AD22" s="456"/>
      <c r="AE22" s="456"/>
      <c r="AF22" s="456"/>
      <c r="AG22" s="456"/>
      <c r="AH22" s="456"/>
      <c r="AI22" s="456"/>
      <c r="AJ22" s="457"/>
      <c r="BB22" s="85"/>
      <c r="BC22" s="86"/>
      <c r="BD22" s="178" t="s">
        <v>299</v>
      </c>
      <c r="BE22" s="179"/>
      <c r="BF22" s="179"/>
      <c r="BG22" s="179"/>
      <c r="BH22" s="179"/>
      <c r="BI22" s="179"/>
      <c r="BJ22" s="179"/>
      <c r="BK22" s="179"/>
      <c r="BL22" s="180"/>
      <c r="BM22" s="156"/>
      <c r="BN22" s="157"/>
      <c r="BO22" s="157"/>
      <c r="BP22" s="157"/>
      <c r="BQ22" s="157"/>
      <c r="BR22" s="157"/>
      <c r="BS22" s="157" t="s">
        <v>313</v>
      </c>
      <c r="BT22" s="158"/>
      <c r="BU22" s="159"/>
      <c r="BV22" s="160"/>
      <c r="BW22" s="160"/>
      <c r="BX22" s="160"/>
      <c r="BY22" s="160"/>
      <c r="BZ22" s="160"/>
      <c r="CA22" s="160"/>
      <c r="CB22" s="160"/>
      <c r="CC22" s="160"/>
      <c r="CD22" s="181"/>
      <c r="CE22" s="157"/>
      <c r="CF22" s="157"/>
      <c r="CG22" s="157"/>
      <c r="CH22" s="157"/>
      <c r="CI22" s="157"/>
      <c r="CJ22" s="161"/>
    </row>
    <row r="23" spans="1:88" ht="29.1" customHeight="1" thickTop="1">
      <c r="A23" s="521" t="s">
        <v>328</v>
      </c>
      <c r="B23" s="420" t="s">
        <v>234</v>
      </c>
      <c r="C23" s="424" t="s">
        <v>235</v>
      </c>
      <c r="D23" s="471" t="s">
        <v>314</v>
      </c>
      <c r="E23" s="472"/>
      <c r="F23" s="472"/>
      <c r="G23" s="472"/>
      <c r="H23" s="472"/>
      <c r="I23" s="182"/>
      <c r="J23" s="473" t="s">
        <v>315</v>
      </c>
      <c r="K23" s="473"/>
      <c r="L23" s="473"/>
      <c r="M23" s="473"/>
      <c r="N23" s="182"/>
      <c r="O23" s="474" t="s">
        <v>316</v>
      </c>
      <c r="P23" s="474"/>
      <c r="Q23" s="474"/>
      <c r="R23" s="474"/>
      <c r="S23" s="474"/>
      <c r="T23" s="474"/>
      <c r="U23" s="182"/>
      <c r="V23" s="458" t="s">
        <v>317</v>
      </c>
      <c r="W23" s="459"/>
      <c r="X23" s="459"/>
      <c r="Y23" s="459"/>
      <c r="Z23" s="459"/>
      <c r="AA23" s="459"/>
      <c r="AB23" s="459"/>
      <c r="AC23" s="460"/>
      <c r="AD23" s="461" t="s">
        <v>318</v>
      </c>
      <c r="AE23" s="461"/>
      <c r="AF23" s="461"/>
      <c r="AG23" s="461"/>
      <c r="AH23" s="461"/>
      <c r="AI23" s="461"/>
      <c r="AJ23" s="462"/>
      <c r="BB23" s="97" t="s">
        <v>319</v>
      </c>
      <c r="BC23" s="98" t="s">
        <v>320</v>
      </c>
      <c r="BD23" s="183" t="s">
        <v>321</v>
      </c>
      <c r="BE23" s="184"/>
      <c r="BF23" s="184"/>
      <c r="BG23" s="184"/>
      <c r="BH23" s="184"/>
      <c r="BI23" s="185" t="b">
        <v>0</v>
      </c>
      <c r="BJ23" s="184" t="s">
        <v>322</v>
      </c>
      <c r="BK23" s="184"/>
      <c r="BL23" s="184"/>
      <c r="BM23" s="184"/>
      <c r="BN23" s="185" t="b">
        <v>0</v>
      </c>
      <c r="BO23" s="184" t="s">
        <v>323</v>
      </c>
      <c r="BP23" s="184"/>
      <c r="BQ23" s="184"/>
      <c r="BR23" s="184"/>
      <c r="BS23" s="184"/>
      <c r="BT23" s="184"/>
      <c r="BU23" s="185" t="b">
        <v>0</v>
      </c>
      <c r="BV23" s="186" t="s">
        <v>324</v>
      </c>
      <c r="BW23" s="187"/>
      <c r="BX23" s="187"/>
      <c r="BY23" s="187"/>
      <c r="BZ23" s="187"/>
      <c r="CA23" s="187"/>
      <c r="CB23" s="187"/>
      <c r="CC23" s="188"/>
      <c r="CD23" s="189" t="s">
        <v>325</v>
      </c>
      <c r="CE23" s="189"/>
      <c r="CF23" s="189"/>
      <c r="CG23" s="189"/>
      <c r="CH23" s="189"/>
      <c r="CI23" s="189"/>
      <c r="CJ23" s="190"/>
    </row>
    <row r="24" spans="1:88" ht="10.5" customHeight="1">
      <c r="A24" s="521"/>
      <c r="B24" s="421"/>
      <c r="C24" s="391"/>
      <c r="D24" s="463" t="s">
        <v>326</v>
      </c>
      <c r="E24" s="464"/>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5"/>
      <c r="BB24" s="174"/>
      <c r="BC24" s="105"/>
      <c r="BD24" s="191" t="s">
        <v>327</v>
      </c>
      <c r="BE24" s="192"/>
      <c r="BF24" s="192"/>
      <c r="BG24" s="192"/>
      <c r="BH24" s="192"/>
      <c r="BI24" s="192"/>
      <c r="BJ24" s="192"/>
      <c r="BK24" s="192"/>
      <c r="BL24" s="192"/>
      <c r="BM24" s="192"/>
      <c r="BN24" s="192"/>
      <c r="BO24" s="192"/>
      <c r="BP24" s="192"/>
      <c r="BQ24" s="192"/>
      <c r="BR24" s="192"/>
      <c r="BS24" s="192"/>
      <c r="BT24" s="192"/>
      <c r="BU24" s="192"/>
      <c r="BV24" s="192"/>
      <c r="BW24" s="192"/>
      <c r="BX24" s="192"/>
      <c r="BY24" s="192"/>
      <c r="BZ24" s="192"/>
      <c r="CA24" s="192"/>
      <c r="CB24" s="192"/>
      <c r="CC24" s="192"/>
      <c r="CD24" s="192"/>
      <c r="CE24" s="192"/>
      <c r="CF24" s="192"/>
      <c r="CG24" s="192"/>
      <c r="CH24" s="192"/>
      <c r="CI24" s="192"/>
      <c r="CJ24" s="193"/>
    </row>
    <row r="25" spans="1:88" ht="17.100000000000001" customHeight="1">
      <c r="A25" s="521"/>
      <c r="B25" s="421"/>
      <c r="C25" s="391"/>
      <c r="D25" s="466" t="s">
        <v>329</v>
      </c>
      <c r="E25" s="467"/>
      <c r="F25" s="467"/>
      <c r="G25" s="467"/>
      <c r="H25" s="467"/>
      <c r="I25" s="467"/>
      <c r="J25" s="467"/>
      <c r="K25" s="467"/>
      <c r="L25" s="467"/>
      <c r="M25" s="467"/>
      <c r="N25" s="124"/>
      <c r="O25" s="468" t="s">
        <v>236</v>
      </c>
      <c r="P25" s="468"/>
      <c r="Q25" s="468"/>
      <c r="R25" s="468"/>
      <c r="S25" s="468"/>
      <c r="T25" s="468"/>
      <c r="U25" s="124"/>
      <c r="V25" s="468" t="s">
        <v>237</v>
      </c>
      <c r="W25" s="468"/>
      <c r="X25" s="468"/>
      <c r="Y25" s="468"/>
      <c r="Z25" s="468"/>
      <c r="AA25" s="468"/>
      <c r="AB25" s="368"/>
      <c r="AC25" s="124"/>
      <c r="AD25" s="468" t="s">
        <v>238</v>
      </c>
      <c r="AE25" s="468"/>
      <c r="AF25" s="468"/>
      <c r="AG25" s="468"/>
      <c r="AH25" s="468"/>
      <c r="AI25" s="468"/>
      <c r="AJ25" s="469"/>
      <c r="AL25" s="194"/>
      <c r="BB25" s="174"/>
      <c r="BC25" s="105"/>
      <c r="BD25" s="195" t="s">
        <v>330</v>
      </c>
      <c r="BE25" s="196"/>
      <c r="BF25" s="196"/>
      <c r="BG25" s="196"/>
      <c r="BH25" s="196"/>
      <c r="BI25" s="196"/>
      <c r="BJ25" s="196"/>
      <c r="BK25" s="196"/>
      <c r="BL25" s="196"/>
      <c r="BM25" s="196"/>
      <c r="BN25" s="129" t="b">
        <v>0</v>
      </c>
      <c r="BO25" s="197" t="s">
        <v>331</v>
      </c>
      <c r="BP25" s="197"/>
      <c r="BQ25" s="197"/>
      <c r="BR25" s="197"/>
      <c r="BS25" s="197"/>
      <c r="BT25" s="197"/>
      <c r="BU25" s="129" t="b">
        <v>0</v>
      </c>
      <c r="BV25" s="197" t="s">
        <v>332</v>
      </c>
      <c r="BW25" s="197"/>
      <c r="BX25" s="197"/>
      <c r="BY25" s="197"/>
      <c r="BZ25" s="197"/>
      <c r="CA25" s="197"/>
      <c r="CB25" s="196"/>
      <c r="CC25" s="129" t="b">
        <v>0</v>
      </c>
      <c r="CD25" s="197" t="s">
        <v>333</v>
      </c>
      <c r="CE25" s="197"/>
      <c r="CF25" s="197"/>
      <c r="CG25" s="197"/>
      <c r="CH25" s="197"/>
      <c r="CI25" s="197"/>
      <c r="CJ25" s="198"/>
    </row>
    <row r="26" spans="1:88" ht="17.100000000000001" customHeight="1">
      <c r="A26" s="521"/>
      <c r="B26" s="421"/>
      <c r="C26" s="391"/>
      <c r="D26" s="466" t="s">
        <v>489</v>
      </c>
      <c r="E26" s="467"/>
      <c r="F26" s="467"/>
      <c r="G26" s="467"/>
      <c r="H26" s="467"/>
      <c r="I26" s="467"/>
      <c r="J26" s="467"/>
      <c r="K26" s="467"/>
      <c r="L26" s="467"/>
      <c r="M26" s="467"/>
      <c r="N26" s="124"/>
      <c r="O26" s="489" t="s">
        <v>239</v>
      </c>
      <c r="P26" s="489"/>
      <c r="Q26" s="489"/>
      <c r="R26" s="489"/>
      <c r="S26" s="489"/>
      <c r="T26" s="489"/>
      <c r="U26" s="124"/>
      <c r="V26" s="475" t="s">
        <v>240</v>
      </c>
      <c r="W26" s="476"/>
      <c r="X26" s="476"/>
      <c r="Y26" s="476"/>
      <c r="Z26" s="477"/>
      <c r="AA26" s="490" t="s">
        <v>334</v>
      </c>
      <c r="AB26" s="491"/>
      <c r="AC26" s="491"/>
      <c r="AD26" s="491"/>
      <c r="AE26" s="491"/>
      <c r="AF26" s="491"/>
      <c r="AG26" s="491"/>
      <c r="AH26" s="491"/>
      <c r="AI26" s="491"/>
      <c r="AJ26" s="492"/>
      <c r="AK26" s="96" t="str">
        <f ca="1">IF(OR(COUNTIF(AK3:AK25,"*English*")&gt;0,COUNTIF(AK29:AK43,"*English*")&gt;0),"申請資訊請填寫英文","")</f>
        <v/>
      </c>
      <c r="AL26" s="199"/>
      <c r="BB26" s="174"/>
      <c r="BC26" s="105"/>
      <c r="BD26" s="200" t="s">
        <v>335</v>
      </c>
      <c r="BE26" s="196"/>
      <c r="BF26" s="196"/>
      <c r="BG26" s="196"/>
      <c r="BH26" s="196"/>
      <c r="BI26" s="196"/>
      <c r="BJ26" s="196"/>
      <c r="BK26" s="196"/>
      <c r="BL26" s="196"/>
      <c r="BM26" s="196"/>
      <c r="BN26" s="129" t="b">
        <v>0</v>
      </c>
      <c r="BO26" s="196" t="s">
        <v>336</v>
      </c>
      <c r="BP26" s="196"/>
      <c r="BQ26" s="196"/>
      <c r="BR26" s="196"/>
      <c r="BS26" s="196"/>
      <c r="BT26" s="196"/>
      <c r="BU26" s="129" t="b">
        <v>0</v>
      </c>
      <c r="BV26" s="201" t="s">
        <v>337</v>
      </c>
      <c r="BW26" s="88"/>
      <c r="BX26" s="88"/>
      <c r="BY26" s="88"/>
      <c r="BZ26" s="89"/>
      <c r="CA26" s="202" t="s">
        <v>338</v>
      </c>
      <c r="CB26" s="203"/>
      <c r="CC26" s="203"/>
      <c r="CD26" s="203"/>
      <c r="CE26" s="203"/>
      <c r="CF26" s="203"/>
      <c r="CG26" s="203"/>
      <c r="CH26" s="203"/>
      <c r="CI26" s="203"/>
      <c r="CJ26" s="204"/>
    </row>
    <row r="27" spans="1:88" ht="15.75" hidden="1" customHeight="1">
      <c r="A27" s="521"/>
      <c r="B27" s="421"/>
      <c r="C27" s="391"/>
      <c r="D27" s="493" t="s">
        <v>339</v>
      </c>
      <c r="E27" s="493"/>
      <c r="F27" s="493"/>
      <c r="G27" s="493"/>
      <c r="H27" s="493"/>
      <c r="I27" s="493"/>
      <c r="J27" s="493"/>
      <c r="K27" s="493"/>
      <c r="L27" s="493"/>
      <c r="M27" s="493"/>
      <c r="N27" s="493"/>
      <c r="O27" s="493"/>
      <c r="P27" s="493"/>
      <c r="Q27" s="493"/>
      <c r="R27" s="493"/>
      <c r="S27" s="493"/>
      <c r="T27" s="493"/>
      <c r="U27" s="493"/>
      <c r="V27" s="493"/>
      <c r="W27" s="493"/>
      <c r="X27" s="493"/>
      <c r="Y27" s="493"/>
      <c r="Z27" s="493"/>
      <c r="AA27" s="493"/>
      <c r="AB27" s="493"/>
      <c r="AC27" s="493"/>
      <c r="AD27" s="493"/>
      <c r="AE27" s="493"/>
      <c r="AF27" s="493"/>
      <c r="AG27" s="493"/>
      <c r="AH27" s="493"/>
      <c r="AI27" s="493"/>
      <c r="AJ27" s="494"/>
      <c r="BB27" s="174"/>
      <c r="BC27" s="105"/>
      <c r="BD27" s="205" t="s">
        <v>340</v>
      </c>
      <c r="BE27" s="206"/>
      <c r="BF27" s="206"/>
      <c r="BG27" s="206"/>
      <c r="BH27" s="206"/>
      <c r="BI27" s="206"/>
      <c r="BJ27" s="206"/>
      <c r="BK27" s="206"/>
      <c r="BL27" s="206"/>
      <c r="BM27" s="206"/>
      <c r="BN27" s="206"/>
      <c r="BO27" s="206"/>
      <c r="BP27" s="206"/>
      <c r="BQ27" s="206"/>
      <c r="BR27" s="206"/>
      <c r="BS27" s="206"/>
      <c r="BT27" s="206"/>
      <c r="BU27" s="206"/>
      <c r="BV27" s="206"/>
      <c r="BW27" s="206"/>
      <c r="BX27" s="206"/>
      <c r="BY27" s="206"/>
      <c r="BZ27" s="206"/>
      <c r="CA27" s="206"/>
      <c r="CB27" s="206"/>
      <c r="CC27" s="206"/>
      <c r="CD27" s="206"/>
      <c r="CE27" s="206"/>
      <c r="CF27" s="206"/>
      <c r="CG27" s="206"/>
      <c r="CH27" s="206"/>
      <c r="CI27" s="206"/>
      <c r="CJ27" s="207"/>
    </row>
    <row r="28" spans="1:88" ht="17.100000000000001" customHeight="1">
      <c r="A28" s="521"/>
      <c r="B28" s="421"/>
      <c r="C28" s="391"/>
      <c r="D28" s="466" t="s">
        <v>341</v>
      </c>
      <c r="E28" s="467"/>
      <c r="F28" s="467"/>
      <c r="G28" s="467"/>
      <c r="H28" s="467"/>
      <c r="I28" s="467"/>
      <c r="J28" s="467"/>
      <c r="K28" s="467"/>
      <c r="L28" s="467"/>
      <c r="M28" s="467"/>
      <c r="N28" s="124"/>
      <c r="O28" s="495" t="s">
        <v>342</v>
      </c>
      <c r="P28" s="489"/>
      <c r="Q28" s="489"/>
      <c r="R28" s="489"/>
      <c r="S28" s="489"/>
      <c r="T28" s="489"/>
      <c r="U28" s="496" t="str">
        <f>IF(OR(AND(BU26,BN26),BN28),"需額外加收取費用 It will be charged.","")</f>
        <v/>
      </c>
      <c r="V28" s="497"/>
      <c r="W28" s="497"/>
      <c r="X28" s="497"/>
      <c r="Y28" s="497"/>
      <c r="Z28" s="497"/>
      <c r="AA28" s="497"/>
      <c r="AB28" s="497"/>
      <c r="AC28" s="497"/>
      <c r="AD28" s="497"/>
      <c r="AE28" s="497"/>
      <c r="AF28" s="497"/>
      <c r="AG28" s="497"/>
      <c r="AH28" s="497"/>
      <c r="AI28" s="497"/>
      <c r="AJ28" s="498"/>
      <c r="AK28" s="96" t="str">
        <f ca="1">IF(OR(COUNTIF(AK3:AK25,"*English*")&gt;0,COUNTIF(AK29:AK43,"*English*")&gt;0),"Please fill in the information in English.","")</f>
        <v/>
      </c>
      <c r="BB28" s="174"/>
      <c r="BC28" s="105"/>
      <c r="BD28" s="200" t="s">
        <v>343</v>
      </c>
      <c r="BE28" s="196"/>
      <c r="BF28" s="196"/>
      <c r="BG28" s="196"/>
      <c r="BH28" s="196"/>
      <c r="BI28" s="196"/>
      <c r="BJ28" s="196"/>
      <c r="BK28" s="196"/>
      <c r="BL28" s="196"/>
      <c r="BM28" s="196"/>
      <c r="BN28" s="129" t="b">
        <v>0</v>
      </c>
      <c r="BO28" s="196" t="s">
        <v>336</v>
      </c>
      <c r="BP28" s="196"/>
      <c r="BQ28" s="196"/>
      <c r="BR28" s="196"/>
      <c r="BS28" s="196"/>
      <c r="BT28" s="196"/>
      <c r="BU28" s="129"/>
      <c r="BV28" s="201"/>
      <c r="BW28" s="88"/>
      <c r="BX28" s="88"/>
      <c r="BY28" s="88"/>
      <c r="BZ28" s="89"/>
      <c r="CA28" s="202"/>
      <c r="CB28" s="203"/>
      <c r="CC28" s="203"/>
      <c r="CD28" s="203"/>
      <c r="CE28" s="203"/>
      <c r="CF28" s="203"/>
      <c r="CG28" s="203"/>
      <c r="CH28" s="203"/>
      <c r="CI28" s="203"/>
      <c r="CJ28" s="204"/>
    </row>
    <row r="29" spans="1:88" ht="17.100000000000001" customHeight="1">
      <c r="A29" s="521"/>
      <c r="B29" s="421"/>
      <c r="C29" s="391"/>
      <c r="D29" s="466" t="s">
        <v>344</v>
      </c>
      <c r="E29" s="467"/>
      <c r="F29" s="467"/>
      <c r="G29" s="467"/>
      <c r="H29" s="467"/>
      <c r="I29" s="467"/>
      <c r="J29" s="467"/>
      <c r="K29" s="467"/>
      <c r="L29" s="467"/>
      <c r="M29" s="467"/>
      <c r="N29" s="124"/>
      <c r="O29" s="475" t="s">
        <v>241</v>
      </c>
      <c r="P29" s="476"/>
      <c r="Q29" s="476"/>
      <c r="R29" s="476"/>
      <c r="S29" s="476"/>
      <c r="T29" s="477"/>
      <c r="U29" s="124"/>
      <c r="V29" s="478" t="s">
        <v>345</v>
      </c>
      <c r="W29" s="476"/>
      <c r="X29" s="476"/>
      <c r="Y29" s="476"/>
      <c r="Z29" s="476"/>
      <c r="AA29" s="476"/>
      <c r="AB29" s="476"/>
      <c r="AC29" s="476"/>
      <c r="AD29" s="476"/>
      <c r="AE29" s="476"/>
      <c r="AF29" s="476"/>
      <c r="AG29" s="476"/>
      <c r="AH29" s="476"/>
      <c r="AI29" s="476"/>
      <c r="AJ29" s="479"/>
      <c r="BB29" s="174"/>
      <c r="BC29" s="105"/>
      <c r="BD29" s="195" t="s">
        <v>346</v>
      </c>
      <c r="BE29" s="196"/>
      <c r="BF29" s="196"/>
      <c r="BG29" s="196"/>
      <c r="BH29" s="196"/>
      <c r="BI29" s="196"/>
      <c r="BJ29" s="196"/>
      <c r="BK29" s="196"/>
      <c r="BL29" s="196"/>
      <c r="BM29" s="196"/>
      <c r="BN29" s="129" t="b">
        <v>0</v>
      </c>
      <c r="BO29" s="196" t="s">
        <v>347</v>
      </c>
      <c r="BP29" s="196"/>
      <c r="BQ29" s="196"/>
      <c r="BR29" s="196"/>
      <c r="BS29" s="196"/>
      <c r="BT29" s="196"/>
      <c r="BU29" s="196" t="b">
        <v>0</v>
      </c>
      <c r="BV29" s="196" t="s">
        <v>348</v>
      </c>
      <c r="BW29" s="196"/>
      <c r="BX29" s="196"/>
      <c r="BY29" s="196"/>
      <c r="BZ29" s="196"/>
      <c r="CA29" s="196"/>
      <c r="CB29" s="196"/>
      <c r="CC29" s="196"/>
      <c r="CD29" s="196"/>
      <c r="CE29" s="196"/>
      <c r="CF29" s="196"/>
      <c r="CG29" s="196"/>
      <c r="CH29" s="196"/>
      <c r="CI29" s="196"/>
      <c r="CJ29" s="208"/>
    </row>
    <row r="30" spans="1:88" ht="17.100000000000001" customHeight="1">
      <c r="A30" s="521"/>
      <c r="B30" s="421"/>
      <c r="C30" s="391"/>
      <c r="D30" s="480" t="s">
        <v>349</v>
      </c>
      <c r="E30" s="480"/>
      <c r="F30" s="480"/>
      <c r="G30" s="480"/>
      <c r="H30" s="480"/>
      <c r="I30" s="480"/>
      <c r="J30" s="480"/>
      <c r="K30" s="480"/>
      <c r="L30" s="480"/>
      <c r="M30" s="481"/>
      <c r="N30" s="64"/>
      <c r="O30" s="484" t="s">
        <v>242</v>
      </c>
      <c r="P30" s="485"/>
      <c r="Q30" s="485"/>
      <c r="R30" s="485"/>
      <c r="S30" s="485"/>
      <c r="T30" s="485"/>
      <c r="U30" s="485"/>
      <c r="V30" s="485"/>
      <c r="W30" s="485"/>
      <c r="X30" s="485"/>
      <c r="Y30" s="485"/>
      <c r="Z30" s="486"/>
      <c r="AA30" s="124"/>
      <c r="AB30" s="368"/>
      <c r="AC30" s="478" t="s">
        <v>350</v>
      </c>
      <c r="AD30" s="487"/>
      <c r="AE30" s="487"/>
      <c r="AF30" s="487"/>
      <c r="AG30" s="487"/>
      <c r="AH30" s="487"/>
      <c r="AI30" s="487"/>
      <c r="AJ30" s="488"/>
      <c r="BB30" s="174"/>
      <c r="BC30" s="105"/>
      <c r="BD30" s="195" t="s">
        <v>351</v>
      </c>
      <c r="BE30" s="196"/>
      <c r="BF30" s="196"/>
      <c r="BG30" s="196"/>
      <c r="BH30" s="196"/>
      <c r="BI30" s="196"/>
      <c r="BJ30" s="196"/>
      <c r="BK30" s="196"/>
      <c r="BL30" s="196"/>
      <c r="BM30" s="196"/>
      <c r="BN30" s="129" t="b">
        <v>0</v>
      </c>
      <c r="BO30" s="209" t="s">
        <v>352</v>
      </c>
      <c r="BP30" s="209"/>
      <c r="BQ30" s="209"/>
      <c r="BR30" s="209"/>
      <c r="BS30" s="209"/>
      <c r="BT30" s="209"/>
      <c r="BU30" s="209"/>
      <c r="BV30" s="209"/>
      <c r="BW30" s="209"/>
      <c r="BX30" s="209"/>
      <c r="BY30" s="209"/>
      <c r="BZ30" s="129" t="b">
        <v>0</v>
      </c>
      <c r="CA30" s="196" t="b">
        <v>0</v>
      </c>
      <c r="CB30" s="196"/>
      <c r="CC30" s="196"/>
      <c r="CD30" s="196"/>
      <c r="CE30" s="196"/>
      <c r="CF30" s="196"/>
      <c r="CG30" s="196"/>
      <c r="CH30" s="196"/>
      <c r="CI30" s="196"/>
      <c r="CJ30" s="208"/>
    </row>
    <row r="31" spans="1:88" ht="17.100000000000001" customHeight="1">
      <c r="A31" s="521"/>
      <c r="B31" s="421"/>
      <c r="C31" s="391"/>
      <c r="D31" s="482"/>
      <c r="E31" s="482"/>
      <c r="F31" s="482"/>
      <c r="G31" s="482"/>
      <c r="H31" s="482"/>
      <c r="I31" s="482"/>
      <c r="J31" s="482"/>
      <c r="K31" s="482"/>
      <c r="L31" s="482"/>
      <c r="M31" s="483"/>
      <c r="N31" s="379"/>
      <c r="O31" s="371"/>
      <c r="P31" s="371"/>
      <c r="Q31" s="371"/>
      <c r="R31" s="371"/>
      <c r="S31" s="371"/>
      <c r="T31" s="371"/>
      <c r="U31" s="371"/>
      <c r="V31" s="371"/>
      <c r="W31" s="371"/>
      <c r="X31" s="371"/>
      <c r="Y31" s="371"/>
      <c r="Z31" s="371"/>
      <c r="AA31" s="371"/>
      <c r="AB31" s="371"/>
      <c r="AC31" s="371"/>
      <c r="AD31" s="371"/>
      <c r="AE31" s="371"/>
      <c r="AF31" s="371"/>
      <c r="AG31" s="371"/>
      <c r="AH31" s="371"/>
      <c r="AI31" s="371"/>
      <c r="AJ31" s="431"/>
      <c r="BB31" s="174"/>
      <c r="BC31" s="105"/>
      <c r="BD31" s="195"/>
      <c r="BE31" s="196"/>
      <c r="BF31" s="196"/>
      <c r="BG31" s="210"/>
      <c r="BH31" s="210"/>
      <c r="BI31" s="211"/>
      <c r="BJ31" s="211"/>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2"/>
    </row>
    <row r="32" spans="1:88" ht="37.5" customHeight="1" thickBot="1">
      <c r="A32" s="521"/>
      <c r="B32" s="504"/>
      <c r="C32" s="392"/>
      <c r="D32" s="499" t="s">
        <v>353</v>
      </c>
      <c r="E32" s="500"/>
      <c r="F32" s="500"/>
      <c r="G32" s="500"/>
      <c r="H32" s="500"/>
      <c r="I32" s="500"/>
      <c r="J32" s="500"/>
      <c r="K32" s="500"/>
      <c r="L32" s="500"/>
      <c r="M32" s="500"/>
      <c r="N32" s="500"/>
      <c r="O32" s="500"/>
      <c r="P32" s="500"/>
      <c r="Q32" s="500"/>
      <c r="R32" s="500"/>
      <c r="S32" s="500"/>
      <c r="T32" s="500"/>
      <c r="U32" s="500"/>
      <c r="V32" s="500"/>
      <c r="W32" s="500"/>
      <c r="X32" s="500"/>
      <c r="Y32" s="500"/>
      <c r="Z32" s="500"/>
      <c r="AA32" s="500"/>
      <c r="AB32" s="500"/>
      <c r="AC32" s="500"/>
      <c r="AD32" s="500"/>
      <c r="AE32" s="500"/>
      <c r="AF32" s="500"/>
      <c r="AG32" s="500"/>
      <c r="AH32" s="500"/>
      <c r="AI32" s="500"/>
      <c r="AJ32" s="501"/>
      <c r="BB32" s="213"/>
      <c r="BC32" s="214"/>
      <c r="BD32" s="215" t="s">
        <v>354</v>
      </c>
      <c r="BE32" s="216"/>
      <c r="BF32" s="216"/>
      <c r="BG32" s="216"/>
      <c r="BH32" s="216"/>
      <c r="BI32" s="216"/>
      <c r="BJ32" s="216"/>
      <c r="BK32" s="216"/>
      <c r="BL32" s="216"/>
      <c r="BM32" s="216"/>
      <c r="BN32" s="216"/>
      <c r="BO32" s="216"/>
      <c r="BP32" s="216"/>
      <c r="BQ32" s="216"/>
      <c r="BR32" s="216"/>
      <c r="BS32" s="216"/>
      <c r="BT32" s="216"/>
      <c r="BU32" s="216"/>
      <c r="BV32" s="216"/>
      <c r="BW32" s="216"/>
      <c r="BX32" s="216"/>
      <c r="BY32" s="216"/>
      <c r="BZ32" s="216"/>
      <c r="CA32" s="216"/>
      <c r="CB32" s="216"/>
      <c r="CC32" s="216"/>
      <c r="CD32" s="216"/>
      <c r="CE32" s="216"/>
      <c r="CF32" s="216"/>
      <c r="CG32" s="216"/>
      <c r="CH32" s="216"/>
      <c r="CI32" s="216"/>
      <c r="CJ32" s="217"/>
    </row>
    <row r="33" spans="1:88" ht="15.75" customHeight="1" thickTop="1">
      <c r="A33" s="502" t="str">
        <f>IF(J35&lt;&gt;L3,"Statemen of Authorization","")</f>
        <v/>
      </c>
      <c r="B33" s="503" t="s">
        <v>355</v>
      </c>
      <c r="C33" s="389" t="s">
        <v>356</v>
      </c>
      <c r="D33" s="505">
        <v>1</v>
      </c>
      <c r="E33" s="507" t="s">
        <v>243</v>
      </c>
      <c r="F33" s="508"/>
      <c r="G33" s="508"/>
      <c r="H33" s="508"/>
      <c r="I33" s="508"/>
      <c r="J33" s="510"/>
      <c r="K33" s="510"/>
      <c r="L33" s="510"/>
      <c r="M33" s="510"/>
      <c r="N33" s="510"/>
      <c r="O33" s="510"/>
      <c r="P33" s="510"/>
      <c r="Q33" s="510"/>
      <c r="R33" s="510"/>
      <c r="S33" s="510"/>
      <c r="T33" s="511"/>
      <c r="U33" s="514" t="s">
        <v>357</v>
      </c>
      <c r="V33" s="508"/>
      <c r="W33" s="508"/>
      <c r="X33" s="508"/>
      <c r="Y33" s="508"/>
      <c r="Z33" s="508"/>
      <c r="AA33" s="508"/>
      <c r="AB33" s="219"/>
      <c r="AC33" s="220"/>
      <c r="AD33" s="516" t="s">
        <v>244</v>
      </c>
      <c r="AE33" s="517"/>
      <c r="AF33" s="517"/>
      <c r="AG33" s="517"/>
      <c r="AH33" s="517"/>
      <c r="AI33" s="517"/>
      <c r="AJ33" s="518"/>
      <c r="AK33" s="221" t="str" cm="1">
        <f t="array" aca="1" ref="AK33" ca="1">IF($BU$26,IF(SUMPRODUCT(LEN(J33)-LEN(SUBSTITUTE(LOWER(J33), MID("abcdefghijklmnopqrstuvwxyz", ROW(INDIRECT("1:26")), 1), ""))) &lt;= 2, "←產品名稱填寫英文", ""),"")</f>
        <v/>
      </c>
      <c r="BB33" s="222" t="s">
        <v>358</v>
      </c>
      <c r="BC33" s="105" t="s">
        <v>359</v>
      </c>
      <c r="BD33" s="223">
        <v>1</v>
      </c>
      <c r="BE33" s="224" t="s">
        <v>360</v>
      </c>
      <c r="BF33" s="225"/>
      <c r="BG33" s="225"/>
      <c r="BH33" s="225"/>
      <c r="BI33" s="225"/>
      <c r="BJ33" s="226"/>
      <c r="BK33" s="226"/>
      <c r="BL33" s="226"/>
      <c r="BM33" s="226"/>
      <c r="BN33" s="226"/>
      <c r="BO33" s="226"/>
      <c r="BP33" s="226"/>
      <c r="BQ33" s="226"/>
      <c r="BR33" s="226"/>
      <c r="BS33" s="226"/>
      <c r="BT33" s="102"/>
      <c r="BU33" s="227" t="s">
        <v>361</v>
      </c>
      <c r="BV33" s="225"/>
      <c r="BW33" s="225"/>
      <c r="BX33" s="225"/>
      <c r="BY33" s="225"/>
      <c r="BZ33" s="225"/>
      <c r="CA33" s="225"/>
      <c r="CB33" s="225"/>
      <c r="CC33" s="228" t="b">
        <v>0</v>
      </c>
      <c r="CD33" s="229" t="s">
        <v>362</v>
      </c>
      <c r="CE33" s="230"/>
      <c r="CF33" s="230"/>
      <c r="CG33" s="230"/>
      <c r="CH33" s="230"/>
      <c r="CI33" s="230"/>
      <c r="CJ33" s="231"/>
    </row>
    <row r="34" spans="1:88" ht="15.75" customHeight="1">
      <c r="A34" s="502"/>
      <c r="B34" s="421"/>
      <c r="C34" s="390"/>
      <c r="D34" s="506"/>
      <c r="E34" s="509"/>
      <c r="F34" s="509"/>
      <c r="G34" s="509"/>
      <c r="H34" s="509"/>
      <c r="I34" s="509"/>
      <c r="J34" s="512"/>
      <c r="K34" s="512"/>
      <c r="L34" s="512"/>
      <c r="M34" s="512"/>
      <c r="N34" s="512"/>
      <c r="O34" s="512"/>
      <c r="P34" s="512"/>
      <c r="Q34" s="512"/>
      <c r="R34" s="512"/>
      <c r="S34" s="512"/>
      <c r="T34" s="513"/>
      <c r="U34" s="515"/>
      <c r="V34" s="509"/>
      <c r="W34" s="509"/>
      <c r="X34" s="509"/>
      <c r="Y34" s="509"/>
      <c r="Z34" s="509"/>
      <c r="AA34" s="509"/>
      <c r="AB34" s="65"/>
      <c r="AC34" s="66"/>
      <c r="AD34" s="519" t="s">
        <v>245</v>
      </c>
      <c r="AE34" s="519"/>
      <c r="AF34" s="519"/>
      <c r="AG34" s="519"/>
      <c r="AH34" s="519"/>
      <c r="AI34" s="519"/>
      <c r="AJ34" s="520"/>
      <c r="AK34" s="221" t="str" cm="1">
        <f t="array" aca="1" ref="AK34" ca="1">IF($BU$26,IF(SUMPRODUCT(LEN(J33)-LEN(SUBSTITUTE(LOWER(J33), MID("abcdefghijklmnopqrstuvwxyz", ROW(INDIRECT("1:26")), 1), ""))) &lt;= 2, "← Name should be filled in English.", ""),"")</f>
        <v/>
      </c>
      <c r="BB34" s="174"/>
      <c r="BC34" s="105"/>
      <c r="BD34" s="232"/>
      <c r="BE34" s="233"/>
      <c r="BF34" s="233"/>
      <c r="BG34" s="233"/>
      <c r="BH34" s="233"/>
      <c r="BI34" s="233"/>
      <c r="BJ34" s="210"/>
      <c r="BK34" s="210"/>
      <c r="BL34" s="210"/>
      <c r="BM34" s="210"/>
      <c r="BN34" s="210"/>
      <c r="BO34" s="210"/>
      <c r="BP34" s="210"/>
      <c r="BQ34" s="210"/>
      <c r="BR34" s="210"/>
      <c r="BS34" s="210"/>
      <c r="BT34" s="90"/>
      <c r="BU34" s="234"/>
      <c r="BV34" s="233"/>
      <c r="BW34" s="233"/>
      <c r="BX34" s="233"/>
      <c r="BY34" s="233"/>
      <c r="BZ34" s="233"/>
      <c r="CA34" s="233"/>
      <c r="CB34" s="233"/>
      <c r="CC34" s="235" t="b">
        <v>0</v>
      </c>
      <c r="CD34" s="196" t="s">
        <v>363</v>
      </c>
      <c r="CE34" s="196"/>
      <c r="CF34" s="196"/>
      <c r="CG34" s="196"/>
      <c r="CH34" s="196"/>
      <c r="CI34" s="196"/>
      <c r="CJ34" s="236"/>
    </row>
    <row r="35" spans="1:88" ht="15.75" customHeight="1">
      <c r="A35" s="502"/>
      <c r="B35" s="421"/>
      <c r="C35" s="390"/>
      <c r="D35" s="506">
        <v>2</v>
      </c>
      <c r="E35" s="541" t="s">
        <v>548</v>
      </c>
      <c r="F35" s="509"/>
      <c r="G35" s="509"/>
      <c r="H35" s="509"/>
      <c r="I35" s="509"/>
      <c r="J35" s="512"/>
      <c r="K35" s="512"/>
      <c r="L35" s="512"/>
      <c r="M35" s="512"/>
      <c r="N35" s="512"/>
      <c r="O35" s="512"/>
      <c r="P35" s="512"/>
      <c r="Q35" s="512"/>
      <c r="R35" s="512"/>
      <c r="S35" s="512"/>
      <c r="T35" s="513"/>
      <c r="U35" s="538" t="s">
        <v>364</v>
      </c>
      <c r="V35" s="509"/>
      <c r="W35" s="509"/>
      <c r="X35" s="509"/>
      <c r="Y35" s="509"/>
      <c r="Z35" s="509"/>
      <c r="AA35" s="509"/>
      <c r="AB35" s="65"/>
      <c r="AC35" s="66"/>
      <c r="AD35" s="542" t="s">
        <v>482</v>
      </c>
      <c r="AE35" s="519"/>
      <c r="AF35" s="519"/>
      <c r="AG35" s="519"/>
      <c r="AH35" s="519"/>
      <c r="AI35" s="519"/>
      <c r="AJ35" s="520"/>
      <c r="AK35" s="96" t="str" cm="1">
        <f t="array" aca="1" ref="AK35" ca="1">IF($BU$26,IF(SUMPRODUCT(LEN(J35)-LEN(SUBSTITUTE(LOWER(J35), MID("abcdefghijklmnopqrstuvwxyz", ROW(INDIRECT("1:26")), 1), ""))) &lt;= 2, "←廠商資訊填寫英文 ", ""),"")</f>
        <v/>
      </c>
      <c r="BB35" s="174"/>
      <c r="BC35" s="105"/>
      <c r="BD35" s="232">
        <v>2</v>
      </c>
      <c r="BE35" s="237" t="s">
        <v>365</v>
      </c>
      <c r="BF35" s="233"/>
      <c r="BG35" s="233"/>
      <c r="BH35" s="233"/>
      <c r="BI35" s="233"/>
      <c r="BJ35" s="210"/>
      <c r="BK35" s="210"/>
      <c r="BL35" s="210"/>
      <c r="BM35" s="210"/>
      <c r="BN35" s="210"/>
      <c r="BO35" s="210"/>
      <c r="BP35" s="210"/>
      <c r="BQ35" s="210"/>
      <c r="BR35" s="210"/>
      <c r="BS35" s="210"/>
      <c r="BT35" s="90"/>
      <c r="BU35" s="234" t="s">
        <v>366</v>
      </c>
      <c r="BV35" s="233"/>
      <c r="BW35" s="233"/>
      <c r="BX35" s="233"/>
      <c r="BY35" s="233"/>
      <c r="BZ35" s="233"/>
      <c r="CA35" s="233"/>
      <c r="CB35" s="233"/>
      <c r="CC35" s="235" t="b">
        <v>0</v>
      </c>
      <c r="CD35" s="196" t="s">
        <v>367</v>
      </c>
      <c r="CE35" s="196"/>
      <c r="CF35" s="196"/>
      <c r="CG35" s="196"/>
      <c r="CH35" s="196"/>
      <c r="CI35" s="196"/>
      <c r="CJ35" s="236"/>
    </row>
    <row r="36" spans="1:88" ht="15.75" customHeight="1">
      <c r="A36" s="502"/>
      <c r="B36" s="421"/>
      <c r="C36" s="390"/>
      <c r="D36" s="506"/>
      <c r="E36" s="509"/>
      <c r="F36" s="509"/>
      <c r="G36" s="509"/>
      <c r="H36" s="509"/>
      <c r="I36" s="509"/>
      <c r="J36" s="512"/>
      <c r="K36" s="512"/>
      <c r="L36" s="512"/>
      <c r="M36" s="512"/>
      <c r="N36" s="512"/>
      <c r="O36" s="512"/>
      <c r="P36" s="512"/>
      <c r="Q36" s="512"/>
      <c r="R36" s="512"/>
      <c r="S36" s="512"/>
      <c r="T36" s="513"/>
      <c r="U36" s="515"/>
      <c r="V36" s="509"/>
      <c r="W36" s="509"/>
      <c r="X36" s="509"/>
      <c r="Y36" s="509"/>
      <c r="Z36" s="509"/>
      <c r="AA36" s="509"/>
      <c r="AB36" s="65"/>
      <c r="AC36" s="66"/>
      <c r="AD36" s="519" t="s">
        <v>246</v>
      </c>
      <c r="AE36" s="519"/>
      <c r="AF36" s="519"/>
      <c r="AG36" s="519"/>
      <c r="AH36" s="519"/>
      <c r="AI36" s="519"/>
      <c r="AJ36" s="520"/>
      <c r="AK36" s="96" t="str" cm="1">
        <f t="array" aca="1" ref="AK36" ca="1">IF($BU$26,IF(SUMPRODUCT(LEN(J35)-LEN(SUBSTITUTE(LOWER(J35), MID("abcdefghijklmnopqrstuvwxyz", ROW(INDIRECT("1:26")), 1), ""))) &lt;= 2, "←Supplier/Manufacturer should be filled in English.", ""),"")</f>
        <v/>
      </c>
      <c r="BB36" s="174"/>
      <c r="BC36" s="105"/>
      <c r="BD36" s="232"/>
      <c r="BE36" s="233"/>
      <c r="BF36" s="233"/>
      <c r="BG36" s="233"/>
      <c r="BH36" s="233"/>
      <c r="BI36" s="233"/>
      <c r="BJ36" s="210"/>
      <c r="BK36" s="210"/>
      <c r="BL36" s="210"/>
      <c r="BM36" s="210"/>
      <c r="BN36" s="210"/>
      <c r="BO36" s="210"/>
      <c r="BP36" s="210"/>
      <c r="BQ36" s="210"/>
      <c r="BR36" s="210"/>
      <c r="BS36" s="210"/>
      <c r="BT36" s="90"/>
      <c r="BU36" s="234"/>
      <c r="BV36" s="233"/>
      <c r="BW36" s="233"/>
      <c r="BX36" s="233"/>
      <c r="BY36" s="233"/>
      <c r="BZ36" s="233"/>
      <c r="CA36" s="233"/>
      <c r="CB36" s="233"/>
      <c r="CC36" s="235" t="b">
        <v>0</v>
      </c>
      <c r="CD36" s="196" t="s">
        <v>368</v>
      </c>
      <c r="CE36" s="196"/>
      <c r="CF36" s="196"/>
      <c r="CG36" s="196"/>
      <c r="CH36" s="196"/>
      <c r="CI36" s="196"/>
      <c r="CJ36" s="236"/>
    </row>
    <row r="37" spans="1:88" ht="15.75" customHeight="1">
      <c r="A37" s="537" t="str">
        <f>IF(J35&lt;&gt;L3,"委託檢測聲明書連結","")</f>
        <v/>
      </c>
      <c r="B37" s="421"/>
      <c r="C37" s="390"/>
      <c r="D37" s="506"/>
      <c r="E37" s="509"/>
      <c r="F37" s="509"/>
      <c r="G37" s="509"/>
      <c r="H37" s="509"/>
      <c r="I37" s="509"/>
      <c r="J37" s="512"/>
      <c r="K37" s="512"/>
      <c r="L37" s="512"/>
      <c r="M37" s="512"/>
      <c r="N37" s="512"/>
      <c r="O37" s="512"/>
      <c r="P37" s="512"/>
      <c r="Q37" s="512"/>
      <c r="R37" s="512"/>
      <c r="S37" s="512"/>
      <c r="T37" s="513"/>
      <c r="U37" s="515"/>
      <c r="V37" s="509"/>
      <c r="W37" s="509"/>
      <c r="X37" s="509"/>
      <c r="Y37" s="509"/>
      <c r="Z37" s="509"/>
      <c r="AA37" s="509"/>
      <c r="AB37" s="65"/>
      <c r="AC37" s="66"/>
      <c r="AD37" s="519" t="s">
        <v>247</v>
      </c>
      <c r="AE37" s="519"/>
      <c r="AF37" s="519"/>
      <c r="AG37" s="519"/>
      <c r="AH37" s="519"/>
      <c r="AI37" s="519"/>
      <c r="AJ37" s="520"/>
      <c r="BB37" s="174"/>
      <c r="BC37" s="105"/>
      <c r="BD37" s="232"/>
      <c r="BE37" s="233"/>
      <c r="BF37" s="233"/>
      <c r="BG37" s="233"/>
      <c r="BH37" s="233"/>
      <c r="BI37" s="233"/>
      <c r="BJ37" s="210"/>
      <c r="BK37" s="210"/>
      <c r="BL37" s="210"/>
      <c r="BM37" s="210"/>
      <c r="BN37" s="210"/>
      <c r="BO37" s="210"/>
      <c r="BP37" s="210"/>
      <c r="BQ37" s="210"/>
      <c r="BR37" s="210"/>
      <c r="BS37" s="210"/>
      <c r="BT37" s="90"/>
      <c r="BU37" s="234"/>
      <c r="BV37" s="233"/>
      <c r="BW37" s="233"/>
      <c r="BX37" s="233"/>
      <c r="BY37" s="233"/>
      <c r="BZ37" s="233"/>
      <c r="CA37" s="233"/>
      <c r="CB37" s="233"/>
      <c r="CC37" s="235" t="b">
        <v>0</v>
      </c>
      <c r="CD37" s="196" t="s">
        <v>369</v>
      </c>
      <c r="CE37" s="196"/>
      <c r="CF37" s="196"/>
      <c r="CG37" s="196"/>
      <c r="CH37" s="196"/>
      <c r="CI37" s="196"/>
      <c r="CJ37" s="236"/>
    </row>
    <row r="38" spans="1:88" ht="15.75" customHeight="1">
      <c r="A38" s="537"/>
      <c r="B38" s="421"/>
      <c r="C38" s="390"/>
      <c r="D38" s="369">
        <v>3</v>
      </c>
      <c r="E38" s="524" t="s">
        <v>370</v>
      </c>
      <c r="F38" s="525"/>
      <c r="G38" s="525"/>
      <c r="H38" s="525"/>
      <c r="I38" s="525"/>
      <c r="J38" s="526"/>
      <c r="K38" s="526"/>
      <c r="L38" s="526"/>
      <c r="M38" s="526"/>
      <c r="N38" s="526"/>
      <c r="O38" s="526"/>
      <c r="P38" s="526"/>
      <c r="Q38" s="526"/>
      <c r="R38" s="526"/>
      <c r="S38" s="526"/>
      <c r="T38" s="527"/>
      <c r="U38" s="538" t="s">
        <v>371</v>
      </c>
      <c r="V38" s="509"/>
      <c r="W38" s="509"/>
      <c r="X38" s="509"/>
      <c r="Y38" s="509"/>
      <c r="Z38" s="509"/>
      <c r="AA38" s="509"/>
      <c r="AB38" s="65"/>
      <c r="AC38" s="526"/>
      <c r="AD38" s="526"/>
      <c r="AE38" s="522" t="s">
        <v>248</v>
      </c>
      <c r="AF38" s="522"/>
      <c r="AG38" s="522"/>
      <c r="AH38" s="522"/>
      <c r="AI38" s="522"/>
      <c r="AJ38" s="523"/>
      <c r="AM38" s="67"/>
      <c r="BB38" s="174"/>
      <c r="BC38" s="105"/>
      <c r="BD38" s="238">
        <v>3</v>
      </c>
      <c r="BE38" s="233" t="s">
        <v>372</v>
      </c>
      <c r="BF38" s="233"/>
      <c r="BG38" s="233"/>
      <c r="BH38" s="233"/>
      <c r="BI38" s="233"/>
      <c r="BJ38" s="210"/>
      <c r="BK38" s="210"/>
      <c r="BL38" s="210"/>
      <c r="BM38" s="210"/>
      <c r="BN38" s="210"/>
      <c r="BO38" s="210"/>
      <c r="BP38" s="210"/>
      <c r="BQ38" s="210"/>
      <c r="BR38" s="210"/>
      <c r="BS38" s="210"/>
      <c r="BT38" s="90"/>
      <c r="BU38" s="234" t="s">
        <v>373</v>
      </c>
      <c r="BV38" s="233"/>
      <c r="BW38" s="233"/>
      <c r="BX38" s="233"/>
      <c r="BY38" s="233"/>
      <c r="BZ38" s="233"/>
      <c r="CA38" s="233"/>
      <c r="CB38" s="233"/>
      <c r="CC38" s="210"/>
      <c r="CD38" s="210"/>
      <c r="CE38" s="197" t="s">
        <v>374</v>
      </c>
      <c r="CF38" s="197"/>
      <c r="CG38" s="197"/>
      <c r="CH38" s="197"/>
      <c r="CI38" s="197"/>
      <c r="CJ38" s="239"/>
    </row>
    <row r="39" spans="1:88" ht="15.75" customHeight="1">
      <c r="A39" s="537"/>
      <c r="B39" s="421"/>
      <c r="C39" s="390"/>
      <c r="D39" s="369">
        <v>4</v>
      </c>
      <c r="E39" s="524" t="s">
        <v>375</v>
      </c>
      <c r="F39" s="525"/>
      <c r="G39" s="525"/>
      <c r="H39" s="525"/>
      <c r="I39" s="525"/>
      <c r="J39" s="526"/>
      <c r="K39" s="526"/>
      <c r="L39" s="526"/>
      <c r="M39" s="526"/>
      <c r="N39" s="526"/>
      <c r="O39" s="526"/>
      <c r="P39" s="526"/>
      <c r="Q39" s="526"/>
      <c r="R39" s="526"/>
      <c r="S39" s="526"/>
      <c r="T39" s="527"/>
      <c r="U39" s="515"/>
      <c r="V39" s="509"/>
      <c r="W39" s="509"/>
      <c r="X39" s="509"/>
      <c r="Y39" s="509"/>
      <c r="Z39" s="509"/>
      <c r="AA39" s="509"/>
      <c r="AB39" s="65"/>
      <c r="AC39" s="526"/>
      <c r="AD39" s="526"/>
      <c r="AE39" s="522" t="s">
        <v>249</v>
      </c>
      <c r="AF39" s="522" t="s">
        <v>250</v>
      </c>
      <c r="AG39" s="522"/>
      <c r="AH39" s="522"/>
      <c r="AI39" s="522"/>
      <c r="AJ39" s="523"/>
      <c r="BB39" s="174"/>
      <c r="BC39" s="105"/>
      <c r="BD39" s="238">
        <v>4</v>
      </c>
      <c r="BE39" s="233" t="s">
        <v>376</v>
      </c>
      <c r="BF39" s="233"/>
      <c r="BG39" s="233"/>
      <c r="BH39" s="233"/>
      <c r="BI39" s="233"/>
      <c r="BJ39" s="210"/>
      <c r="BK39" s="210"/>
      <c r="BL39" s="210"/>
      <c r="BM39" s="210"/>
      <c r="BN39" s="210"/>
      <c r="BO39" s="210"/>
      <c r="BP39" s="210"/>
      <c r="BQ39" s="210"/>
      <c r="BR39" s="210"/>
      <c r="BS39" s="210"/>
      <c r="BT39" s="90"/>
      <c r="BU39" s="234"/>
      <c r="BV39" s="233"/>
      <c r="BW39" s="233"/>
      <c r="BX39" s="233"/>
      <c r="BY39" s="233"/>
      <c r="BZ39" s="233"/>
      <c r="CA39" s="233"/>
      <c r="CB39" s="233"/>
      <c r="CC39" s="210"/>
      <c r="CD39" s="210"/>
      <c r="CE39" s="197" t="s">
        <v>377</v>
      </c>
      <c r="CF39" s="197" t="s">
        <v>378</v>
      </c>
      <c r="CG39" s="197"/>
      <c r="CH39" s="197"/>
      <c r="CI39" s="197"/>
      <c r="CJ39" s="239"/>
    </row>
    <row r="40" spans="1:88" ht="15.75" customHeight="1">
      <c r="A40" s="537"/>
      <c r="B40" s="421"/>
      <c r="C40" s="390"/>
      <c r="D40" s="369">
        <v>5</v>
      </c>
      <c r="E40" s="524" t="s">
        <v>379</v>
      </c>
      <c r="F40" s="525"/>
      <c r="G40" s="525"/>
      <c r="H40" s="525"/>
      <c r="I40" s="525"/>
      <c r="J40" s="526"/>
      <c r="K40" s="526"/>
      <c r="L40" s="526"/>
      <c r="M40" s="526"/>
      <c r="N40" s="526"/>
      <c r="O40" s="526"/>
      <c r="P40" s="526"/>
      <c r="Q40" s="526"/>
      <c r="R40" s="526"/>
      <c r="S40" s="526"/>
      <c r="T40" s="527"/>
      <c r="U40" s="515"/>
      <c r="V40" s="509"/>
      <c r="W40" s="509"/>
      <c r="X40" s="509"/>
      <c r="Y40" s="509"/>
      <c r="Z40" s="509"/>
      <c r="AA40" s="509"/>
      <c r="AB40" s="65"/>
      <c r="AC40" s="528" t="s">
        <v>488</v>
      </c>
      <c r="AD40" s="528"/>
      <c r="AE40" s="528"/>
      <c r="AF40" s="528"/>
      <c r="AG40" s="528"/>
      <c r="AH40" s="528"/>
      <c r="AI40" s="528"/>
      <c r="AJ40" s="529"/>
      <c r="BB40" s="174"/>
      <c r="BC40" s="105"/>
      <c r="BD40" s="238">
        <v>5</v>
      </c>
      <c r="BE40" s="233" t="s">
        <v>380</v>
      </c>
      <c r="BF40" s="233"/>
      <c r="BG40" s="233"/>
      <c r="BH40" s="233"/>
      <c r="BI40" s="233"/>
      <c r="BJ40" s="210"/>
      <c r="BK40" s="210"/>
      <c r="BL40" s="210"/>
      <c r="BM40" s="210"/>
      <c r="BN40" s="210"/>
      <c r="BO40" s="210"/>
      <c r="BP40" s="210"/>
      <c r="BQ40" s="210"/>
      <c r="BR40" s="210"/>
      <c r="BS40" s="210"/>
      <c r="BT40" s="90"/>
      <c r="BU40" s="234"/>
      <c r="BV40" s="233"/>
      <c r="BW40" s="233"/>
      <c r="BX40" s="233"/>
      <c r="BY40" s="233"/>
      <c r="BZ40" s="233"/>
      <c r="CA40" s="233"/>
      <c r="CB40" s="233"/>
      <c r="CC40" s="240" t="s">
        <v>381</v>
      </c>
      <c r="CD40" s="240"/>
      <c r="CE40" s="240"/>
      <c r="CF40" s="240"/>
      <c r="CG40" s="240"/>
      <c r="CH40" s="240"/>
      <c r="CI40" s="240"/>
      <c r="CJ40" s="241"/>
    </row>
    <row r="41" spans="1:88" ht="15.75" customHeight="1" thickBot="1">
      <c r="A41" s="537"/>
      <c r="B41" s="421"/>
      <c r="C41" s="390"/>
      <c r="D41" s="366">
        <v>6</v>
      </c>
      <c r="E41" s="532" t="s">
        <v>382</v>
      </c>
      <c r="F41" s="533"/>
      <c r="G41" s="533"/>
      <c r="H41" s="533"/>
      <c r="I41" s="533"/>
      <c r="J41" s="534"/>
      <c r="K41" s="535"/>
      <c r="L41" s="535"/>
      <c r="M41" s="535"/>
      <c r="N41" s="535"/>
      <c r="O41" s="535"/>
      <c r="P41" s="535"/>
      <c r="Q41" s="535"/>
      <c r="R41" s="535"/>
      <c r="S41" s="535"/>
      <c r="T41" s="536"/>
      <c r="U41" s="539"/>
      <c r="V41" s="540"/>
      <c r="W41" s="540"/>
      <c r="X41" s="540"/>
      <c r="Y41" s="540"/>
      <c r="Z41" s="540"/>
      <c r="AA41" s="540"/>
      <c r="AB41" s="242"/>
      <c r="AC41" s="530"/>
      <c r="AD41" s="530"/>
      <c r="AE41" s="530"/>
      <c r="AF41" s="530"/>
      <c r="AG41" s="530"/>
      <c r="AH41" s="530"/>
      <c r="AI41" s="530"/>
      <c r="AJ41" s="531"/>
      <c r="BB41" s="174"/>
      <c r="BC41" s="105"/>
      <c r="BD41" s="238">
        <v>6</v>
      </c>
      <c r="BE41" s="233" t="s">
        <v>383</v>
      </c>
      <c r="BF41" s="233"/>
      <c r="BG41" s="233"/>
      <c r="BH41" s="233"/>
      <c r="BI41" s="233"/>
      <c r="BJ41" s="210"/>
      <c r="BK41" s="210"/>
      <c r="BL41" s="210"/>
      <c r="BM41" s="210"/>
      <c r="BN41" s="210"/>
      <c r="BO41" s="210"/>
      <c r="BP41" s="210"/>
      <c r="BQ41" s="210"/>
      <c r="BR41" s="210"/>
      <c r="BS41" s="210"/>
      <c r="BT41" s="90"/>
      <c r="BU41" s="243"/>
      <c r="BV41" s="244"/>
      <c r="BW41" s="244"/>
      <c r="BX41" s="244"/>
      <c r="BY41" s="244"/>
      <c r="BZ41" s="244"/>
      <c r="CA41" s="244"/>
      <c r="CB41" s="244"/>
      <c r="CC41" s="245"/>
      <c r="CD41" s="245"/>
      <c r="CE41" s="245"/>
      <c r="CF41" s="245"/>
      <c r="CG41" s="245"/>
      <c r="CH41" s="245"/>
      <c r="CI41" s="245"/>
      <c r="CJ41" s="246"/>
    </row>
    <row r="42" spans="1:88" ht="24.75" customHeight="1">
      <c r="B42" s="421"/>
      <c r="C42" s="391"/>
      <c r="D42" s="552">
        <v>7</v>
      </c>
      <c r="E42" s="554" t="s">
        <v>384</v>
      </c>
      <c r="F42" s="555"/>
      <c r="G42" s="555"/>
      <c r="H42" s="555"/>
      <c r="I42" s="555"/>
      <c r="J42" s="367"/>
      <c r="K42" s="556" t="s">
        <v>385</v>
      </c>
      <c r="L42" s="557"/>
      <c r="M42" s="557"/>
      <c r="N42" s="557"/>
      <c r="O42" s="557"/>
      <c r="P42" s="557"/>
      <c r="Q42" s="557"/>
      <c r="R42" s="557"/>
      <c r="S42" s="557"/>
      <c r="T42" s="557"/>
      <c r="U42" s="558" t="s">
        <v>386</v>
      </c>
      <c r="V42" s="559"/>
      <c r="W42" s="559"/>
      <c r="X42" s="559"/>
      <c r="Y42" s="559"/>
      <c r="Z42" s="559"/>
      <c r="AA42" s="559"/>
      <c r="AB42" s="559"/>
      <c r="AC42" s="559"/>
      <c r="AD42" s="559"/>
      <c r="AE42" s="559"/>
      <c r="AF42" s="559"/>
      <c r="AG42" s="559"/>
      <c r="AH42" s="559"/>
      <c r="AI42" s="559"/>
      <c r="AJ42" s="560"/>
      <c r="BB42" s="174"/>
      <c r="BC42" s="105"/>
      <c r="BD42" s="232">
        <v>7</v>
      </c>
      <c r="BE42" s="233" t="s">
        <v>387</v>
      </c>
      <c r="BF42" s="233"/>
      <c r="BG42" s="233"/>
      <c r="BH42" s="233"/>
      <c r="BI42" s="233"/>
      <c r="BJ42" s="247" t="b">
        <v>0</v>
      </c>
      <c r="BK42" s="233" t="s">
        <v>388</v>
      </c>
      <c r="BL42" s="196"/>
      <c r="BM42" s="196"/>
      <c r="BN42" s="196"/>
      <c r="BO42" s="196"/>
      <c r="BP42" s="196"/>
      <c r="BQ42" s="196"/>
      <c r="BR42" s="196"/>
      <c r="BS42" s="196"/>
      <c r="BT42" s="196"/>
      <c r="BU42" s="248" t="s">
        <v>389</v>
      </c>
      <c r="BV42" s="249"/>
      <c r="BW42" s="249"/>
      <c r="BX42" s="249"/>
      <c r="BY42" s="249"/>
      <c r="BZ42" s="249"/>
      <c r="CA42" s="249"/>
      <c r="CB42" s="249"/>
      <c r="CC42" s="249"/>
      <c r="CD42" s="249"/>
      <c r="CE42" s="249"/>
      <c r="CF42" s="249"/>
      <c r="CG42" s="249"/>
      <c r="CH42" s="249"/>
      <c r="CI42" s="249"/>
      <c r="CJ42" s="250"/>
    </row>
    <row r="43" spans="1:88" ht="24.75" customHeight="1">
      <c r="B43" s="421"/>
      <c r="C43" s="391"/>
      <c r="D43" s="553"/>
      <c r="E43" s="509"/>
      <c r="F43" s="509"/>
      <c r="G43" s="509"/>
      <c r="H43" s="509"/>
      <c r="I43" s="509"/>
      <c r="J43" s="68"/>
      <c r="K43" s="563" t="s">
        <v>390</v>
      </c>
      <c r="L43" s="564"/>
      <c r="M43" s="564"/>
      <c r="N43" s="564"/>
      <c r="O43" s="564"/>
      <c r="P43" s="564"/>
      <c r="Q43" s="564"/>
      <c r="R43" s="564"/>
      <c r="S43" s="564"/>
      <c r="T43" s="564"/>
      <c r="U43" s="561"/>
      <c r="V43" s="561"/>
      <c r="W43" s="561"/>
      <c r="X43" s="561"/>
      <c r="Y43" s="561"/>
      <c r="Z43" s="561"/>
      <c r="AA43" s="561"/>
      <c r="AB43" s="561"/>
      <c r="AC43" s="561"/>
      <c r="AD43" s="561"/>
      <c r="AE43" s="561"/>
      <c r="AF43" s="561"/>
      <c r="AG43" s="561"/>
      <c r="AH43" s="561"/>
      <c r="AI43" s="561"/>
      <c r="AJ43" s="562"/>
      <c r="BB43" s="174"/>
      <c r="BC43" s="105"/>
      <c r="BD43" s="232"/>
      <c r="BE43" s="233"/>
      <c r="BF43" s="233"/>
      <c r="BG43" s="233"/>
      <c r="BH43" s="233"/>
      <c r="BI43" s="233"/>
      <c r="BJ43" s="251" t="b">
        <v>0</v>
      </c>
      <c r="BK43" s="233" t="s">
        <v>391</v>
      </c>
      <c r="BL43" s="196"/>
      <c r="BM43" s="196"/>
      <c r="BN43" s="196"/>
      <c r="BO43" s="196"/>
      <c r="BP43" s="196"/>
      <c r="BQ43" s="196"/>
      <c r="BR43" s="196"/>
      <c r="BS43" s="196"/>
      <c r="BT43" s="196"/>
      <c r="BU43" s="233"/>
      <c r="BV43" s="233"/>
      <c r="BW43" s="233"/>
      <c r="BX43" s="233"/>
      <c r="BY43" s="233"/>
      <c r="BZ43" s="233"/>
      <c r="CA43" s="233"/>
      <c r="CB43" s="233"/>
      <c r="CC43" s="233"/>
      <c r="CD43" s="233"/>
      <c r="CE43" s="233"/>
      <c r="CF43" s="233"/>
      <c r="CG43" s="233"/>
      <c r="CH43" s="233"/>
      <c r="CI43" s="233"/>
      <c r="CJ43" s="252"/>
    </row>
    <row r="44" spans="1:88">
      <c r="A44" s="218"/>
      <c r="B44" s="421"/>
      <c r="C44" s="391"/>
      <c r="D44" s="370">
        <v>8</v>
      </c>
      <c r="E44" s="524" t="s">
        <v>392</v>
      </c>
      <c r="F44" s="525"/>
      <c r="G44" s="525"/>
      <c r="H44" s="525"/>
      <c r="I44" s="525"/>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65"/>
      <c r="BB44" s="174"/>
      <c r="BC44" s="105"/>
      <c r="BD44" s="238">
        <v>8</v>
      </c>
      <c r="BE44" s="233" t="s">
        <v>393</v>
      </c>
      <c r="BF44" s="233"/>
      <c r="BG44" s="233"/>
      <c r="BH44" s="233"/>
      <c r="BI44" s="233"/>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53"/>
    </row>
    <row r="45" spans="1:88" ht="20.25" customHeight="1">
      <c r="A45" s="162"/>
      <c r="B45" s="421"/>
      <c r="C45" s="391"/>
      <c r="D45" s="543" t="s">
        <v>394</v>
      </c>
      <c r="E45" s="544"/>
      <c r="F45" s="544"/>
      <c r="G45" s="544"/>
      <c r="H45" s="544"/>
      <c r="I45" s="544"/>
      <c r="J45" s="544"/>
      <c r="K45" s="544"/>
      <c r="L45" s="544"/>
      <c r="M45" s="544"/>
      <c r="N45" s="544"/>
      <c r="O45" s="544"/>
      <c r="P45" s="544"/>
      <c r="Q45" s="544"/>
      <c r="R45" s="544"/>
      <c r="S45" s="544"/>
      <c r="T45" s="544"/>
      <c r="U45" s="544"/>
      <c r="V45" s="544"/>
      <c r="W45" s="544"/>
      <c r="X45" s="544"/>
      <c r="Y45" s="544"/>
      <c r="Z45" s="544"/>
      <c r="AA45" s="544"/>
      <c r="AB45" s="544"/>
      <c r="AC45" s="544"/>
      <c r="AD45" s="544"/>
      <c r="AE45" s="544"/>
      <c r="AF45" s="544"/>
      <c r="AG45" s="544"/>
      <c r="AH45" s="544"/>
      <c r="AI45" s="544"/>
      <c r="AJ45" s="545"/>
      <c r="AL45" s="164"/>
      <c r="BB45" s="174"/>
      <c r="BC45" s="105"/>
      <c r="BD45" s="254" t="s">
        <v>395</v>
      </c>
      <c r="BE45" s="255"/>
      <c r="BF45" s="255"/>
      <c r="BG45" s="255"/>
      <c r="BH45" s="255"/>
      <c r="BI45" s="255"/>
      <c r="BJ45" s="255"/>
      <c r="BK45" s="255"/>
      <c r="BL45" s="255"/>
      <c r="BM45" s="255"/>
      <c r="BN45" s="255"/>
      <c r="BO45" s="255"/>
      <c r="BP45" s="255"/>
      <c r="BQ45" s="255"/>
      <c r="BR45" s="255"/>
      <c r="BS45" s="255"/>
      <c r="BT45" s="255"/>
      <c r="BU45" s="255"/>
      <c r="BV45" s="255"/>
      <c r="BW45" s="255"/>
      <c r="BX45" s="255"/>
      <c r="BY45" s="255"/>
      <c r="BZ45" s="255"/>
      <c r="CA45" s="255"/>
      <c r="CB45" s="255"/>
      <c r="CC45" s="255"/>
      <c r="CD45" s="255"/>
      <c r="CE45" s="255"/>
      <c r="CF45" s="255"/>
      <c r="CG45" s="256"/>
      <c r="CH45" s="256"/>
      <c r="CI45" s="256"/>
      <c r="CJ45" s="257"/>
    </row>
    <row r="46" spans="1:88" ht="31.5" customHeight="1" thickBot="1">
      <c r="B46" s="504"/>
      <c r="C46" s="392"/>
      <c r="D46" s="546" t="s">
        <v>396</v>
      </c>
      <c r="E46" s="547"/>
      <c r="F46" s="547"/>
      <c r="G46" s="547"/>
      <c r="H46" s="547"/>
      <c r="I46" s="547"/>
      <c r="J46" s="547"/>
      <c r="K46" s="547"/>
      <c r="L46" s="547"/>
      <c r="M46" s="547"/>
      <c r="N46" s="547"/>
      <c r="O46" s="547"/>
      <c r="P46" s="547"/>
      <c r="Q46" s="547"/>
      <c r="R46" s="547"/>
      <c r="S46" s="547"/>
      <c r="T46" s="547"/>
      <c r="U46" s="547"/>
      <c r="V46" s="547"/>
      <c r="W46" s="547"/>
      <c r="X46" s="547"/>
      <c r="Y46" s="547"/>
      <c r="Z46" s="547"/>
      <c r="AA46" s="547"/>
      <c r="AB46" s="547"/>
      <c r="AC46" s="547"/>
      <c r="AD46" s="547"/>
      <c r="AE46" s="547"/>
      <c r="AF46" s="547"/>
      <c r="AG46" s="547"/>
      <c r="AH46" s="547"/>
      <c r="AI46" s="547"/>
      <c r="AJ46" s="548"/>
      <c r="BB46" s="213"/>
      <c r="BC46" s="214"/>
      <c r="BD46" s="258" t="s">
        <v>397</v>
      </c>
      <c r="BE46" s="259"/>
      <c r="BF46" s="259"/>
      <c r="BG46" s="259"/>
      <c r="BH46" s="259"/>
      <c r="BI46" s="259"/>
      <c r="BJ46" s="259"/>
      <c r="BK46" s="259"/>
      <c r="BL46" s="259"/>
      <c r="BM46" s="259"/>
      <c r="BN46" s="259"/>
      <c r="BO46" s="259"/>
      <c r="BP46" s="259"/>
      <c r="BQ46" s="259"/>
      <c r="BR46" s="259"/>
      <c r="BS46" s="259"/>
      <c r="BT46" s="259"/>
      <c r="BU46" s="259"/>
      <c r="BV46" s="259"/>
      <c r="BW46" s="259"/>
      <c r="BX46" s="259"/>
      <c r="BY46" s="259"/>
      <c r="BZ46" s="259"/>
      <c r="CA46" s="259"/>
      <c r="CB46" s="259"/>
      <c r="CC46" s="259"/>
      <c r="CD46" s="259"/>
      <c r="CE46" s="259"/>
      <c r="CF46" s="259"/>
      <c r="CG46" s="259"/>
      <c r="CH46" s="259"/>
      <c r="CI46" s="259"/>
      <c r="CJ46" s="260"/>
    </row>
    <row r="47" spans="1:88" ht="14.25" customHeight="1" thickTop="1">
      <c r="A47" s="261"/>
      <c r="B47" s="420" t="s">
        <v>251</v>
      </c>
      <c r="C47" s="424" t="s">
        <v>398</v>
      </c>
      <c r="D47" s="549" t="s">
        <v>399</v>
      </c>
      <c r="E47" s="549"/>
      <c r="F47" s="549"/>
      <c r="G47" s="549"/>
      <c r="H47" s="549"/>
      <c r="I47" s="549"/>
      <c r="J47" s="549"/>
      <c r="K47" s="549"/>
      <c r="L47" s="549"/>
      <c r="M47" s="549"/>
      <c r="N47" s="549"/>
      <c r="O47" s="549"/>
      <c r="P47" s="549"/>
      <c r="Q47" s="549"/>
      <c r="R47" s="549"/>
      <c r="S47" s="549"/>
      <c r="T47" s="549"/>
      <c r="U47" s="549"/>
      <c r="V47" s="549"/>
      <c r="W47" s="549"/>
      <c r="X47" s="549"/>
      <c r="Y47" s="549"/>
      <c r="Z47" s="549"/>
      <c r="AA47" s="549"/>
      <c r="AB47" s="549"/>
      <c r="AC47" s="549"/>
      <c r="AD47" s="549"/>
      <c r="AE47" s="549"/>
      <c r="AF47" s="549"/>
      <c r="AG47" s="549"/>
      <c r="AH47" s="549"/>
      <c r="AI47" s="549"/>
      <c r="AJ47" s="550"/>
      <c r="AL47" s="551"/>
      <c r="BB47" s="262" t="s">
        <v>400</v>
      </c>
      <c r="BC47" s="86" t="s">
        <v>401</v>
      </c>
      <c r="BD47" s="263" t="s">
        <v>402</v>
      </c>
      <c r="BE47" s="263"/>
      <c r="BF47" s="263"/>
      <c r="BG47" s="263"/>
      <c r="BH47" s="263"/>
      <c r="BI47" s="263"/>
      <c r="BJ47" s="263"/>
      <c r="BK47" s="263"/>
      <c r="BL47" s="263"/>
      <c r="BM47" s="263"/>
      <c r="BN47" s="263"/>
      <c r="BO47" s="263"/>
      <c r="BP47" s="263"/>
      <c r="BQ47" s="263"/>
      <c r="BR47" s="263"/>
      <c r="BS47" s="263"/>
      <c r="BT47" s="263"/>
      <c r="BU47" s="263"/>
      <c r="BV47" s="263"/>
      <c r="BW47" s="263"/>
      <c r="BX47" s="263"/>
      <c r="BY47" s="263"/>
      <c r="BZ47" s="263"/>
      <c r="CA47" s="263"/>
      <c r="CB47" s="263"/>
      <c r="CC47" s="263"/>
      <c r="CD47" s="263"/>
      <c r="CE47" s="263"/>
      <c r="CF47" s="263"/>
      <c r="CG47" s="263"/>
      <c r="CH47" s="263"/>
      <c r="CI47" s="263"/>
      <c r="CJ47" s="263"/>
    </row>
    <row r="48" spans="1:88" ht="54" customHeight="1">
      <c r="A48" s="569"/>
      <c r="B48" s="421"/>
      <c r="C48" s="391"/>
      <c r="D48" s="570" t="s">
        <v>403</v>
      </c>
      <c r="E48" s="570"/>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1"/>
      <c r="AK48" s="264"/>
      <c r="AL48" s="551"/>
      <c r="AQ48" s="69"/>
      <c r="BB48" s="262"/>
      <c r="BC48" s="86"/>
      <c r="BD48" s="265" t="s">
        <v>404</v>
      </c>
      <c r="BE48" s="266"/>
      <c r="BF48" s="266"/>
      <c r="BG48" s="266"/>
      <c r="BH48" s="266"/>
      <c r="BI48" s="266"/>
      <c r="BJ48" s="266"/>
      <c r="BK48" s="266"/>
      <c r="BL48" s="266"/>
      <c r="BM48" s="266"/>
      <c r="BN48" s="266"/>
      <c r="BO48" s="266"/>
      <c r="BP48" s="266"/>
      <c r="BQ48" s="266"/>
      <c r="BR48" s="266"/>
      <c r="BS48" s="266"/>
      <c r="BT48" s="266"/>
      <c r="BU48" s="266"/>
      <c r="BV48" s="266"/>
      <c r="BW48" s="266"/>
      <c r="BX48" s="266"/>
      <c r="BY48" s="266"/>
      <c r="BZ48" s="266"/>
      <c r="CA48" s="266"/>
      <c r="CB48" s="266"/>
      <c r="CC48" s="266"/>
      <c r="CD48" s="266"/>
      <c r="CE48" s="266"/>
      <c r="CF48" s="266"/>
      <c r="CG48" s="266"/>
      <c r="CH48" s="266"/>
      <c r="CI48" s="266"/>
      <c r="CJ48" s="267"/>
    </row>
    <row r="49" spans="1:88" ht="54" customHeight="1">
      <c r="A49" s="569"/>
      <c r="B49" s="421"/>
      <c r="C49" s="391"/>
      <c r="D49" s="570"/>
      <c r="E49" s="570"/>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1"/>
      <c r="AL49" s="551"/>
      <c r="BB49" s="262"/>
      <c r="BC49" s="86"/>
      <c r="BD49" s="265"/>
      <c r="BE49" s="266"/>
      <c r="BF49" s="266"/>
      <c r="BG49" s="266"/>
      <c r="BH49" s="266"/>
      <c r="BI49" s="266"/>
      <c r="BJ49" s="266"/>
      <c r="BK49" s="266"/>
      <c r="BL49" s="266"/>
      <c r="BM49" s="266"/>
      <c r="BN49" s="266"/>
      <c r="BO49" s="266"/>
      <c r="BP49" s="266"/>
      <c r="BQ49" s="266"/>
      <c r="BR49" s="266"/>
      <c r="BS49" s="266"/>
      <c r="BT49" s="266"/>
      <c r="BU49" s="266"/>
      <c r="BV49" s="266"/>
      <c r="BW49" s="266"/>
      <c r="BX49" s="266"/>
      <c r="BY49" s="266"/>
      <c r="BZ49" s="266"/>
      <c r="CA49" s="266"/>
      <c r="CB49" s="266"/>
      <c r="CC49" s="266"/>
      <c r="CD49" s="266"/>
      <c r="CE49" s="266"/>
      <c r="CF49" s="266"/>
      <c r="CG49" s="266"/>
      <c r="CH49" s="266"/>
      <c r="CI49" s="266"/>
      <c r="CJ49" s="267"/>
    </row>
    <row r="50" spans="1:88" ht="54" customHeight="1">
      <c r="A50" s="569"/>
      <c r="B50" s="421"/>
      <c r="C50" s="391"/>
      <c r="D50" s="570"/>
      <c r="E50" s="570"/>
      <c r="F50" s="570"/>
      <c r="G50" s="570"/>
      <c r="H50" s="570"/>
      <c r="I50" s="570"/>
      <c r="J50" s="570"/>
      <c r="K50" s="570"/>
      <c r="L50" s="570"/>
      <c r="M50" s="570"/>
      <c r="N50" s="570"/>
      <c r="O50" s="570"/>
      <c r="P50" s="570"/>
      <c r="Q50" s="570"/>
      <c r="R50" s="570"/>
      <c r="S50" s="570"/>
      <c r="T50" s="570"/>
      <c r="U50" s="570"/>
      <c r="V50" s="570"/>
      <c r="W50" s="570"/>
      <c r="X50" s="570"/>
      <c r="Y50" s="570"/>
      <c r="Z50" s="570"/>
      <c r="AA50" s="570"/>
      <c r="AB50" s="570"/>
      <c r="AC50" s="570"/>
      <c r="AD50" s="570"/>
      <c r="AE50" s="570"/>
      <c r="AF50" s="570"/>
      <c r="AG50" s="570"/>
      <c r="AH50" s="570"/>
      <c r="AI50" s="570"/>
      <c r="AJ50" s="571"/>
      <c r="AL50" s="551"/>
      <c r="BB50" s="262"/>
      <c r="BC50" s="86"/>
      <c r="BD50" s="265"/>
      <c r="BE50" s="266"/>
      <c r="BF50" s="266"/>
      <c r="BG50" s="266"/>
      <c r="BH50" s="266"/>
      <c r="BI50" s="266"/>
      <c r="BJ50" s="266"/>
      <c r="BK50" s="266"/>
      <c r="BL50" s="266"/>
      <c r="BM50" s="266"/>
      <c r="BN50" s="266"/>
      <c r="BO50" s="266"/>
      <c r="BP50" s="266"/>
      <c r="BQ50" s="266"/>
      <c r="BR50" s="266"/>
      <c r="BS50" s="266"/>
      <c r="BT50" s="266"/>
      <c r="BU50" s="266"/>
      <c r="BV50" s="266"/>
      <c r="BW50" s="266"/>
      <c r="BX50" s="266"/>
      <c r="BY50" s="266"/>
      <c r="BZ50" s="266"/>
      <c r="CA50" s="266"/>
      <c r="CB50" s="266"/>
      <c r="CC50" s="266"/>
      <c r="CD50" s="266"/>
      <c r="CE50" s="266"/>
      <c r="CF50" s="266"/>
      <c r="CG50" s="266"/>
      <c r="CH50" s="266"/>
      <c r="CI50" s="266"/>
      <c r="CJ50" s="267"/>
    </row>
    <row r="51" spans="1:88" ht="206.25" customHeight="1">
      <c r="A51" s="569"/>
      <c r="B51" s="421"/>
      <c r="C51" s="391"/>
      <c r="D51" s="572" t="str">
        <f>IF(AO3="","",AO3)</f>
        <v/>
      </c>
      <c r="E51" s="572"/>
      <c r="F51" s="572"/>
      <c r="G51" s="572"/>
      <c r="H51" s="572"/>
      <c r="I51" s="572"/>
      <c r="J51" s="572"/>
      <c r="K51" s="572"/>
      <c r="L51" s="572"/>
      <c r="M51" s="572"/>
      <c r="N51" s="572"/>
      <c r="O51" s="572"/>
      <c r="P51" s="572"/>
      <c r="Q51" s="572"/>
      <c r="R51" s="572"/>
      <c r="S51" s="572"/>
      <c r="T51" s="572"/>
      <c r="U51" s="572"/>
      <c r="V51" s="572"/>
      <c r="W51" s="572"/>
      <c r="X51" s="572"/>
      <c r="Y51" s="572"/>
      <c r="Z51" s="572"/>
      <c r="AA51" s="572"/>
      <c r="AB51" s="572"/>
      <c r="AC51" s="572"/>
      <c r="AD51" s="572"/>
      <c r="AE51" s="572"/>
      <c r="AF51" s="572"/>
      <c r="AG51" s="572"/>
      <c r="AH51" s="572"/>
      <c r="AI51" s="572"/>
      <c r="AJ51" s="573"/>
      <c r="AL51" s="551"/>
      <c r="BB51" s="262"/>
      <c r="BC51" s="86"/>
      <c r="BD51" s="268"/>
      <c r="BE51" s="269"/>
      <c r="BF51" s="269"/>
      <c r="BG51" s="269"/>
      <c r="BH51" s="269"/>
      <c r="BI51" s="269"/>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270"/>
    </row>
    <row r="52" spans="1:88" ht="206.25" customHeight="1">
      <c r="A52" s="569"/>
      <c r="B52" s="421"/>
      <c r="C52" s="391"/>
      <c r="D52" s="572"/>
      <c r="E52" s="572"/>
      <c r="F52" s="572"/>
      <c r="G52" s="572"/>
      <c r="H52" s="572"/>
      <c r="I52" s="572"/>
      <c r="J52" s="572"/>
      <c r="K52" s="572"/>
      <c r="L52" s="572"/>
      <c r="M52" s="572"/>
      <c r="N52" s="572"/>
      <c r="O52" s="572"/>
      <c r="P52" s="572"/>
      <c r="Q52" s="572"/>
      <c r="R52" s="572"/>
      <c r="S52" s="572"/>
      <c r="T52" s="572"/>
      <c r="U52" s="572"/>
      <c r="V52" s="572"/>
      <c r="W52" s="572"/>
      <c r="X52" s="572"/>
      <c r="Y52" s="572"/>
      <c r="Z52" s="572"/>
      <c r="AA52" s="572"/>
      <c r="AB52" s="572"/>
      <c r="AC52" s="572"/>
      <c r="AD52" s="572"/>
      <c r="AE52" s="572"/>
      <c r="AF52" s="572"/>
      <c r="AG52" s="572"/>
      <c r="AH52" s="572"/>
      <c r="AI52" s="572"/>
      <c r="AJ52" s="573"/>
      <c r="AL52" s="551"/>
      <c r="BB52" s="262"/>
      <c r="BC52" s="86"/>
      <c r="BD52" s="268"/>
      <c r="BE52" s="269"/>
      <c r="BF52" s="269"/>
      <c r="BG52" s="269"/>
      <c r="BH52" s="269"/>
      <c r="BI52" s="269"/>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270"/>
    </row>
    <row r="53" spans="1:88" ht="206.25" customHeight="1" thickBot="1">
      <c r="A53" s="569"/>
      <c r="B53" s="504"/>
      <c r="C53" s="392"/>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5"/>
      <c r="AL53" s="551"/>
      <c r="BB53" s="271"/>
      <c r="BC53" s="272"/>
      <c r="BD53" s="273"/>
      <c r="BE53" s="274"/>
      <c r="BF53" s="274"/>
      <c r="BG53" s="274"/>
      <c r="BH53" s="274"/>
      <c r="BI53" s="274"/>
      <c r="BJ53" s="274"/>
      <c r="BK53" s="274"/>
      <c r="BL53" s="274"/>
      <c r="BM53" s="274"/>
      <c r="BN53" s="274"/>
      <c r="BO53" s="274"/>
      <c r="BP53" s="274"/>
      <c r="BQ53" s="274"/>
      <c r="BR53" s="274"/>
      <c r="BS53" s="274"/>
      <c r="BT53" s="274"/>
      <c r="BU53" s="274"/>
      <c r="BV53" s="274"/>
      <c r="BW53" s="274"/>
      <c r="BX53" s="274"/>
      <c r="BY53" s="274"/>
      <c r="BZ53" s="274"/>
      <c r="CA53" s="274"/>
      <c r="CB53" s="274"/>
      <c r="CC53" s="274"/>
      <c r="CD53" s="274"/>
      <c r="CE53" s="274"/>
      <c r="CF53" s="274"/>
      <c r="CG53" s="274"/>
      <c r="CH53" s="274"/>
      <c r="CI53" s="274"/>
      <c r="CJ53" s="275"/>
    </row>
    <row r="54" spans="1:88" ht="12" customHeight="1">
      <c r="B54" s="576" t="s">
        <v>405</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8"/>
      <c r="BB54" s="276" t="s">
        <v>406</v>
      </c>
      <c r="BC54" s="276"/>
      <c r="BD54" s="276"/>
      <c r="BE54" s="276"/>
      <c r="BF54" s="276"/>
      <c r="BG54" s="276"/>
      <c r="BH54" s="276"/>
      <c r="BI54" s="276"/>
      <c r="BJ54" s="276"/>
      <c r="BK54" s="276"/>
      <c r="BL54" s="276"/>
      <c r="BM54" s="276"/>
      <c r="BN54" s="276"/>
      <c r="BO54" s="276"/>
      <c r="BP54" s="276"/>
      <c r="BQ54" s="276"/>
      <c r="BR54" s="276"/>
      <c r="BS54" s="276"/>
      <c r="BT54" s="276"/>
      <c r="BU54" s="276"/>
      <c r="BV54" s="276"/>
      <c r="BW54" s="276"/>
      <c r="BX54" s="276"/>
      <c r="BY54" s="276"/>
      <c r="BZ54" s="276"/>
      <c r="CA54" s="276"/>
      <c r="CB54" s="276"/>
      <c r="CC54" s="276"/>
      <c r="CD54" s="276"/>
      <c r="CE54" s="276"/>
      <c r="CF54" s="276"/>
      <c r="CG54" s="276"/>
      <c r="CH54" s="276"/>
      <c r="CI54" s="276"/>
      <c r="CJ54" s="276"/>
    </row>
    <row r="55" spans="1:88" ht="19.5" customHeight="1">
      <c r="B55" s="277">
        <v>1</v>
      </c>
      <c r="C55" s="568" t="s">
        <v>407</v>
      </c>
      <c r="D55" s="566"/>
      <c r="E55" s="566"/>
      <c r="F55" s="566"/>
      <c r="G55" s="566"/>
      <c r="H55" s="566"/>
      <c r="I55" s="566"/>
      <c r="J55" s="566"/>
      <c r="K55" s="566"/>
      <c r="L55" s="566"/>
      <c r="M55" s="566"/>
      <c r="N55" s="566"/>
      <c r="O55" s="566"/>
      <c r="P55" s="566"/>
      <c r="Q55" s="566"/>
      <c r="R55" s="566"/>
      <c r="S55" s="566"/>
      <c r="T55" s="566"/>
      <c r="U55" s="566"/>
      <c r="V55" s="566"/>
      <c r="W55" s="566"/>
      <c r="X55" s="566"/>
      <c r="Y55" s="566"/>
      <c r="Z55" s="566"/>
      <c r="AA55" s="566"/>
      <c r="AB55" s="566"/>
      <c r="AC55" s="566"/>
      <c r="AD55" s="566"/>
      <c r="AE55" s="566"/>
      <c r="AF55" s="566"/>
      <c r="AG55" s="566"/>
      <c r="AH55" s="566"/>
      <c r="AI55" s="566"/>
      <c r="AJ55" s="567"/>
      <c r="AQ55" s="70"/>
      <c r="AR55" s="278"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79">
        <v>1</v>
      </c>
      <c r="BC55" s="280" t="s">
        <v>408</v>
      </c>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row>
    <row r="56" spans="1:88" ht="11.1" customHeight="1">
      <c r="B56" s="277">
        <v>2</v>
      </c>
      <c r="C56" s="566" t="s">
        <v>409</v>
      </c>
      <c r="D56" s="566"/>
      <c r="E56" s="566"/>
      <c r="F56" s="566"/>
      <c r="G56" s="566"/>
      <c r="H56" s="566"/>
      <c r="I56" s="566"/>
      <c r="J56" s="566"/>
      <c r="K56" s="566"/>
      <c r="L56" s="566"/>
      <c r="M56" s="566"/>
      <c r="N56" s="566"/>
      <c r="O56" s="566"/>
      <c r="P56" s="566"/>
      <c r="Q56" s="566"/>
      <c r="R56" s="566"/>
      <c r="S56" s="566"/>
      <c r="T56" s="566"/>
      <c r="U56" s="566"/>
      <c r="V56" s="566"/>
      <c r="W56" s="566"/>
      <c r="X56" s="566"/>
      <c r="Y56" s="566"/>
      <c r="Z56" s="566"/>
      <c r="AA56" s="566"/>
      <c r="AB56" s="566"/>
      <c r="AC56" s="566"/>
      <c r="AD56" s="566"/>
      <c r="AE56" s="566"/>
      <c r="AF56" s="566"/>
      <c r="AG56" s="566"/>
      <c r="AH56" s="566"/>
      <c r="AI56" s="566"/>
      <c r="AJ56" s="567"/>
      <c r="AQ56" s="70"/>
      <c r="AR56" s="278" t="str">
        <f t="shared" ref="AR56:AR77" si="0">C56</f>
        <v>如未附報價單，以SGS定價為主。If no quotation is attached, the SGS pricing shall prevail.</v>
      </c>
      <c r="BB56" s="279">
        <v>2</v>
      </c>
      <c r="BC56" s="280" t="s">
        <v>410</v>
      </c>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row>
    <row r="57" spans="1:88" ht="19.5" customHeight="1">
      <c r="B57" s="277">
        <v>3</v>
      </c>
      <c r="C57" s="566" t="s">
        <v>411</v>
      </c>
      <c r="D57" s="566"/>
      <c r="E57" s="566"/>
      <c r="F57" s="566"/>
      <c r="G57" s="566"/>
      <c r="H57" s="566"/>
      <c r="I57" s="566"/>
      <c r="J57" s="566"/>
      <c r="K57" s="566"/>
      <c r="L57" s="566"/>
      <c r="M57" s="566"/>
      <c r="N57" s="566"/>
      <c r="O57" s="566"/>
      <c r="P57" s="566"/>
      <c r="Q57" s="566"/>
      <c r="R57" s="566"/>
      <c r="S57" s="566"/>
      <c r="T57" s="566"/>
      <c r="U57" s="566"/>
      <c r="V57" s="566"/>
      <c r="W57" s="566"/>
      <c r="X57" s="566"/>
      <c r="Y57" s="566"/>
      <c r="Z57" s="566"/>
      <c r="AA57" s="566"/>
      <c r="AB57" s="566"/>
      <c r="AC57" s="566"/>
      <c r="AD57" s="566"/>
      <c r="AE57" s="566"/>
      <c r="AF57" s="566"/>
      <c r="AG57" s="566"/>
      <c r="AH57" s="566"/>
      <c r="AI57" s="566"/>
      <c r="AJ57" s="567"/>
      <c r="AQ57" s="70"/>
      <c r="AR57" s="278"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79">
        <v>3</v>
      </c>
      <c r="BC57" s="280" t="s">
        <v>412</v>
      </c>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row>
    <row r="58" spans="1:88" ht="12.75" customHeight="1">
      <c r="B58" s="277">
        <v>4</v>
      </c>
      <c r="C58" s="566" t="s">
        <v>413</v>
      </c>
      <c r="D58" s="566"/>
      <c r="E58" s="566"/>
      <c r="F58" s="566"/>
      <c r="G58" s="566"/>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7"/>
      <c r="AQ58" s="70"/>
      <c r="AR58" s="278" t="str">
        <f t="shared" si="0"/>
        <v>微生物參照衛生福利部公告方法檢驗；微生物不接受急件、特急件。Microorganism testing refers to International Standard or Official methods. Express and Urgent services are not available for microorganism testing.</v>
      </c>
      <c r="BB58" s="279">
        <v>4</v>
      </c>
      <c r="BC58" s="280" t="s">
        <v>414</v>
      </c>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row>
    <row r="59" spans="1:88" ht="54.75" customHeight="1">
      <c r="B59" s="277">
        <v>5</v>
      </c>
      <c r="C59" s="568" t="s">
        <v>415</v>
      </c>
      <c r="D59" s="566"/>
      <c r="E59" s="566"/>
      <c r="F59" s="566"/>
      <c r="G59" s="566"/>
      <c r="H59" s="566"/>
      <c r="I59" s="566"/>
      <c r="J59" s="566"/>
      <c r="K59" s="566"/>
      <c r="L59" s="566"/>
      <c r="M59" s="566"/>
      <c r="N59" s="566"/>
      <c r="O59" s="566"/>
      <c r="P59" s="566"/>
      <c r="Q59" s="566"/>
      <c r="R59" s="566"/>
      <c r="S59" s="566"/>
      <c r="T59" s="566"/>
      <c r="U59" s="566"/>
      <c r="V59" s="566"/>
      <c r="W59" s="566"/>
      <c r="X59" s="566"/>
      <c r="Y59" s="566"/>
      <c r="Z59" s="566"/>
      <c r="AA59" s="566"/>
      <c r="AB59" s="566"/>
      <c r="AC59" s="566"/>
      <c r="AD59" s="566"/>
      <c r="AE59" s="566"/>
      <c r="AF59" s="566"/>
      <c r="AG59" s="566"/>
      <c r="AH59" s="566"/>
      <c r="AI59" s="566"/>
      <c r="AJ59" s="567"/>
      <c r="AQ59" s="70"/>
      <c r="AR59" s="278"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79">
        <v>5</v>
      </c>
      <c r="BC59" s="280" t="s">
        <v>416</v>
      </c>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row>
    <row r="60" spans="1:88" ht="19.5" customHeight="1">
      <c r="B60" s="277">
        <v>6</v>
      </c>
      <c r="C60" s="566" t="s">
        <v>417</v>
      </c>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s="566"/>
      <c r="AG60" s="566"/>
      <c r="AH60" s="566"/>
      <c r="AI60" s="566"/>
      <c r="AJ60" s="567"/>
      <c r="AQ60" s="70"/>
      <c r="AR60" s="278"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79">
        <v>6</v>
      </c>
      <c r="BC60" s="280" t="s">
        <v>418</v>
      </c>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row>
    <row r="61" spans="1:88" ht="19.5" customHeight="1">
      <c r="B61" s="277">
        <v>7</v>
      </c>
      <c r="C61" s="568" t="s">
        <v>419</v>
      </c>
      <c r="D61" s="566"/>
      <c r="E61" s="566"/>
      <c r="F61" s="566"/>
      <c r="G61" s="566"/>
      <c r="H61" s="566"/>
      <c r="I61" s="566"/>
      <c r="J61" s="566"/>
      <c r="K61" s="566"/>
      <c r="L61" s="566"/>
      <c r="M61" s="566"/>
      <c r="N61" s="566"/>
      <c r="O61" s="566"/>
      <c r="P61" s="566"/>
      <c r="Q61" s="566"/>
      <c r="R61" s="566"/>
      <c r="S61" s="566"/>
      <c r="T61" s="566"/>
      <c r="U61" s="566"/>
      <c r="V61" s="566"/>
      <c r="W61" s="566"/>
      <c r="X61" s="566"/>
      <c r="Y61" s="566"/>
      <c r="Z61" s="566"/>
      <c r="AA61" s="566"/>
      <c r="AB61" s="566"/>
      <c r="AC61" s="566"/>
      <c r="AD61" s="566"/>
      <c r="AE61" s="566"/>
      <c r="AF61" s="566"/>
      <c r="AG61" s="566"/>
      <c r="AH61" s="566"/>
      <c r="AI61" s="566"/>
      <c r="AJ61" s="567"/>
      <c r="AQ61" s="70"/>
      <c r="AR61" s="278"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79">
        <v>7</v>
      </c>
      <c r="BC61" s="280" t="s">
        <v>420</v>
      </c>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row>
    <row r="62" spans="1:88" ht="29.25" customHeight="1">
      <c r="B62" s="277">
        <v>8</v>
      </c>
      <c r="C62" s="566" t="s">
        <v>421</v>
      </c>
      <c r="D62" s="566"/>
      <c r="E62" s="566"/>
      <c r="F62" s="566"/>
      <c r="G62" s="566"/>
      <c r="H62" s="566"/>
      <c r="I62" s="566"/>
      <c r="J62" s="566"/>
      <c r="K62" s="566"/>
      <c r="L62" s="566"/>
      <c r="M62" s="566"/>
      <c r="N62" s="566"/>
      <c r="O62" s="566"/>
      <c r="P62" s="566"/>
      <c r="Q62" s="566"/>
      <c r="R62" s="566"/>
      <c r="S62" s="566"/>
      <c r="T62" s="566"/>
      <c r="U62" s="566"/>
      <c r="V62" s="566"/>
      <c r="W62" s="566"/>
      <c r="X62" s="566"/>
      <c r="Y62" s="566"/>
      <c r="Z62" s="566"/>
      <c r="AA62" s="566"/>
      <c r="AB62" s="566"/>
      <c r="AC62" s="566"/>
      <c r="AD62" s="566"/>
      <c r="AE62" s="566"/>
      <c r="AF62" s="566"/>
      <c r="AG62" s="566"/>
      <c r="AH62" s="566"/>
      <c r="AI62" s="566"/>
      <c r="AJ62" s="567"/>
      <c r="AQ62" s="70"/>
      <c r="AR62" s="278"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79">
        <v>8</v>
      </c>
      <c r="BC62" s="280" t="s">
        <v>422</v>
      </c>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row>
    <row r="63" spans="1:88" ht="29.25" customHeight="1">
      <c r="B63" s="277">
        <v>9</v>
      </c>
      <c r="C63" s="568" t="s">
        <v>423</v>
      </c>
      <c r="D63" s="566"/>
      <c r="E63" s="566"/>
      <c r="F63" s="566"/>
      <c r="G63" s="566"/>
      <c r="H63" s="566"/>
      <c r="I63" s="566"/>
      <c r="J63" s="566"/>
      <c r="K63" s="566"/>
      <c r="L63" s="566"/>
      <c r="M63" s="566"/>
      <c r="N63" s="566"/>
      <c r="O63" s="566"/>
      <c r="P63" s="566"/>
      <c r="Q63" s="566"/>
      <c r="R63" s="566"/>
      <c r="S63" s="566"/>
      <c r="T63" s="566"/>
      <c r="U63" s="566"/>
      <c r="V63" s="566"/>
      <c r="W63" s="566"/>
      <c r="X63" s="566"/>
      <c r="Y63" s="566"/>
      <c r="Z63" s="566"/>
      <c r="AA63" s="566"/>
      <c r="AB63" s="566"/>
      <c r="AC63" s="566"/>
      <c r="AD63" s="566"/>
      <c r="AE63" s="566"/>
      <c r="AF63" s="566"/>
      <c r="AG63" s="566"/>
      <c r="AH63" s="566"/>
      <c r="AI63" s="566"/>
      <c r="AJ63" s="567"/>
      <c r="AQ63" s="70"/>
      <c r="AR63" s="278"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79">
        <v>9</v>
      </c>
      <c r="BC63" s="280" t="s">
        <v>424</v>
      </c>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row>
    <row r="64" spans="1:88" ht="24.75">
      <c r="B64" s="277">
        <v>10</v>
      </c>
      <c r="C64" s="566" t="s">
        <v>425</v>
      </c>
      <c r="D64" s="566"/>
      <c r="E64" s="566"/>
      <c r="F64" s="566"/>
      <c r="G64" s="566"/>
      <c r="H64" s="566"/>
      <c r="I64" s="566"/>
      <c r="J64" s="566"/>
      <c r="K64" s="566"/>
      <c r="L64" s="566"/>
      <c r="M64" s="566"/>
      <c r="N64" s="566"/>
      <c r="O64" s="566"/>
      <c r="P64" s="566"/>
      <c r="Q64" s="566"/>
      <c r="R64" s="566"/>
      <c r="S64" s="566"/>
      <c r="T64" s="566"/>
      <c r="U64" s="566"/>
      <c r="V64" s="566"/>
      <c r="W64" s="566"/>
      <c r="X64" s="566"/>
      <c r="Y64" s="566"/>
      <c r="Z64" s="566"/>
      <c r="AA64" s="566"/>
      <c r="AB64" s="566"/>
      <c r="AC64" s="566"/>
      <c r="AD64" s="566"/>
      <c r="AE64" s="566"/>
      <c r="AF64" s="566"/>
      <c r="AG64" s="566"/>
      <c r="AH64" s="566"/>
      <c r="AI64" s="566"/>
      <c r="AJ64" s="567"/>
      <c r="AQ64" s="70"/>
      <c r="AR64" s="278"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79">
        <v>10</v>
      </c>
      <c r="BC64" s="280" t="s">
        <v>426</v>
      </c>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row>
    <row r="65" spans="2:88" ht="27" customHeight="1">
      <c r="B65" s="277">
        <v>11</v>
      </c>
      <c r="C65" s="566" t="s">
        <v>427</v>
      </c>
      <c r="D65" s="566"/>
      <c r="E65" s="566"/>
      <c r="F65" s="566"/>
      <c r="G65" s="566"/>
      <c r="H65" s="566"/>
      <c r="I65" s="566"/>
      <c r="J65" s="566"/>
      <c r="K65" s="566"/>
      <c r="L65" s="566"/>
      <c r="M65" s="566"/>
      <c r="N65" s="566"/>
      <c r="O65" s="566"/>
      <c r="P65" s="566"/>
      <c r="Q65" s="566"/>
      <c r="R65" s="566"/>
      <c r="S65" s="566"/>
      <c r="T65" s="566"/>
      <c r="U65" s="566"/>
      <c r="V65" s="566"/>
      <c r="W65" s="566"/>
      <c r="X65" s="566"/>
      <c r="Y65" s="566"/>
      <c r="Z65" s="566"/>
      <c r="AA65" s="566"/>
      <c r="AB65" s="566"/>
      <c r="AC65" s="566"/>
      <c r="AD65" s="566"/>
      <c r="AE65" s="566"/>
      <c r="AF65" s="566"/>
      <c r="AG65" s="566"/>
      <c r="AH65" s="566"/>
      <c r="AI65" s="566"/>
      <c r="AJ65" s="567"/>
      <c r="AQ65" s="70"/>
      <c r="AR65" s="278"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79">
        <v>11</v>
      </c>
      <c r="BC65" s="280" t="s">
        <v>428</v>
      </c>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row>
    <row r="66" spans="2:88" ht="27" customHeight="1">
      <c r="B66" s="277">
        <v>12</v>
      </c>
      <c r="C66" s="566" t="s">
        <v>429</v>
      </c>
      <c r="D66" s="566"/>
      <c r="E66" s="566"/>
      <c r="F66" s="566"/>
      <c r="G66" s="566"/>
      <c r="H66" s="566"/>
      <c r="I66" s="566"/>
      <c r="J66" s="566"/>
      <c r="K66" s="566"/>
      <c r="L66" s="566"/>
      <c r="M66" s="566"/>
      <c r="N66" s="566"/>
      <c r="O66" s="566"/>
      <c r="P66" s="566"/>
      <c r="Q66" s="566"/>
      <c r="R66" s="566"/>
      <c r="S66" s="566"/>
      <c r="T66" s="566"/>
      <c r="U66" s="566"/>
      <c r="V66" s="566"/>
      <c r="W66" s="566"/>
      <c r="X66" s="566"/>
      <c r="Y66" s="566"/>
      <c r="Z66" s="566"/>
      <c r="AA66" s="566"/>
      <c r="AB66" s="566"/>
      <c r="AC66" s="566"/>
      <c r="AD66" s="566"/>
      <c r="AE66" s="566"/>
      <c r="AF66" s="566"/>
      <c r="AG66" s="566"/>
      <c r="AH66" s="566"/>
      <c r="AI66" s="566"/>
      <c r="AJ66" s="567"/>
      <c r="AQ66" s="70"/>
      <c r="AR66" s="278"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79">
        <v>12</v>
      </c>
      <c r="BC66" s="280" t="s">
        <v>430</v>
      </c>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row>
    <row r="67" spans="2:88" ht="11.25" customHeight="1">
      <c r="B67" s="277">
        <v>13</v>
      </c>
      <c r="C67" s="566" t="s">
        <v>431</v>
      </c>
      <c r="D67" s="566"/>
      <c r="E67" s="566"/>
      <c r="F67" s="566"/>
      <c r="G67" s="566"/>
      <c r="H67" s="566"/>
      <c r="I67" s="566"/>
      <c r="J67" s="566"/>
      <c r="K67" s="566"/>
      <c r="L67" s="566"/>
      <c r="M67" s="566"/>
      <c r="N67" s="566"/>
      <c r="O67" s="566"/>
      <c r="P67" s="566"/>
      <c r="Q67" s="566"/>
      <c r="R67" s="566"/>
      <c r="S67" s="566"/>
      <c r="T67" s="566"/>
      <c r="U67" s="566"/>
      <c r="V67" s="566"/>
      <c r="W67" s="566"/>
      <c r="X67" s="566"/>
      <c r="Y67" s="566"/>
      <c r="Z67" s="566"/>
      <c r="AA67" s="566"/>
      <c r="AB67" s="566"/>
      <c r="AC67" s="566"/>
      <c r="AD67" s="566"/>
      <c r="AE67" s="566"/>
      <c r="AF67" s="566"/>
      <c r="AG67" s="566"/>
      <c r="AH67" s="566"/>
      <c r="AI67" s="566"/>
      <c r="AJ67" s="567"/>
      <c r="AQ67" s="70"/>
      <c r="AR67" s="278" t="str">
        <f t="shared" si="0"/>
        <v xml:space="preserve">本實驗室不於報告中提供符合性聲明與量測不確定度。We do not provide a compliance statement and uncertainty in the report. </v>
      </c>
      <c r="BB67" s="279">
        <v>13</v>
      </c>
      <c r="BC67" s="280" t="s">
        <v>432</v>
      </c>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row>
    <row r="68" spans="2:88" ht="18" customHeight="1">
      <c r="B68" s="277">
        <v>14</v>
      </c>
      <c r="C68" s="568" t="s">
        <v>486</v>
      </c>
      <c r="D68" s="566"/>
      <c r="E68" s="566"/>
      <c r="F68" s="566"/>
      <c r="G68" s="566"/>
      <c r="H68" s="566"/>
      <c r="I68" s="566"/>
      <c r="J68" s="566"/>
      <c r="K68" s="566"/>
      <c r="L68" s="566"/>
      <c r="M68" s="566"/>
      <c r="N68" s="566"/>
      <c r="O68" s="566"/>
      <c r="P68" s="566"/>
      <c r="Q68" s="566"/>
      <c r="R68" s="566"/>
      <c r="S68" s="566"/>
      <c r="T68" s="566"/>
      <c r="U68" s="566"/>
      <c r="V68" s="566"/>
      <c r="W68" s="566"/>
      <c r="X68" s="566"/>
      <c r="Y68" s="566"/>
      <c r="Z68" s="566"/>
      <c r="AA68" s="566"/>
      <c r="AB68" s="566"/>
      <c r="AC68" s="566"/>
      <c r="AD68" s="566"/>
      <c r="AE68" s="566"/>
      <c r="AF68" s="566"/>
      <c r="AG68" s="566"/>
      <c r="AH68" s="566"/>
      <c r="AI68" s="566"/>
      <c r="AJ68" s="567"/>
      <c r="AQ68" s="70"/>
      <c r="AR68" s="278"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79">
        <v>14</v>
      </c>
      <c r="BC68" s="280" t="s">
        <v>433</v>
      </c>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row>
    <row r="69" spans="2:88" ht="18" customHeight="1">
      <c r="B69" s="277">
        <v>15</v>
      </c>
      <c r="C69" s="566" t="s">
        <v>434</v>
      </c>
      <c r="D69" s="566"/>
      <c r="E69" s="566"/>
      <c r="F69" s="566"/>
      <c r="G69" s="566"/>
      <c r="H69" s="566"/>
      <c r="I69" s="566"/>
      <c r="J69" s="566"/>
      <c r="K69" s="566"/>
      <c r="L69" s="566"/>
      <c r="M69" s="566"/>
      <c r="N69" s="566"/>
      <c r="O69" s="566"/>
      <c r="P69" s="566"/>
      <c r="Q69" s="566"/>
      <c r="R69" s="566"/>
      <c r="S69" s="566"/>
      <c r="T69" s="566"/>
      <c r="U69" s="566"/>
      <c r="V69" s="566"/>
      <c r="W69" s="566"/>
      <c r="X69" s="566"/>
      <c r="Y69" s="566"/>
      <c r="Z69" s="566"/>
      <c r="AA69" s="566"/>
      <c r="AB69" s="566"/>
      <c r="AC69" s="566"/>
      <c r="AD69" s="566"/>
      <c r="AE69" s="566"/>
      <c r="AF69" s="566"/>
      <c r="AG69" s="566"/>
      <c r="AH69" s="566"/>
      <c r="AI69" s="566"/>
      <c r="AJ69" s="567"/>
      <c r="AQ69" s="70"/>
      <c r="AR69" s="278"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79">
        <v>15</v>
      </c>
      <c r="BC69" s="280" t="s">
        <v>435</v>
      </c>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row>
    <row r="70" spans="2:88" ht="29.25" customHeight="1">
      <c r="B70" s="277">
        <v>16</v>
      </c>
      <c r="C70" s="566" t="s">
        <v>436</v>
      </c>
      <c r="D70" s="566"/>
      <c r="E70" s="566"/>
      <c r="F70" s="566"/>
      <c r="G70" s="566"/>
      <c r="H70" s="566"/>
      <c r="I70" s="566"/>
      <c r="J70" s="566"/>
      <c r="K70" s="566"/>
      <c r="L70" s="566"/>
      <c r="M70" s="566"/>
      <c r="N70" s="566"/>
      <c r="O70" s="566"/>
      <c r="P70" s="566"/>
      <c r="Q70" s="566"/>
      <c r="R70" s="566"/>
      <c r="S70" s="566"/>
      <c r="T70" s="566"/>
      <c r="U70" s="566"/>
      <c r="V70" s="566"/>
      <c r="W70" s="566"/>
      <c r="X70" s="566"/>
      <c r="Y70" s="566"/>
      <c r="Z70" s="566"/>
      <c r="AA70" s="566"/>
      <c r="AB70" s="566"/>
      <c r="AC70" s="566"/>
      <c r="AD70" s="566"/>
      <c r="AE70" s="566"/>
      <c r="AF70" s="566"/>
      <c r="AG70" s="566"/>
      <c r="AH70" s="566"/>
      <c r="AI70" s="566"/>
      <c r="AJ70" s="567"/>
      <c r="AQ70" s="70"/>
      <c r="AR70" s="278"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79">
        <v>16</v>
      </c>
      <c r="BC70" s="280" t="s">
        <v>437</v>
      </c>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row>
    <row r="71" spans="2:88" ht="36" customHeight="1">
      <c r="B71" s="277">
        <v>17</v>
      </c>
      <c r="C71" s="566" t="s">
        <v>438</v>
      </c>
      <c r="D71" s="566"/>
      <c r="E71" s="566"/>
      <c r="F71" s="566"/>
      <c r="G71" s="566"/>
      <c r="H71" s="566"/>
      <c r="I71" s="566"/>
      <c r="J71" s="566"/>
      <c r="K71" s="566"/>
      <c r="L71" s="566"/>
      <c r="M71" s="566"/>
      <c r="N71" s="566"/>
      <c r="O71" s="566"/>
      <c r="P71" s="566"/>
      <c r="Q71" s="566"/>
      <c r="R71" s="566"/>
      <c r="S71" s="566"/>
      <c r="T71" s="566"/>
      <c r="U71" s="566"/>
      <c r="V71" s="566"/>
      <c r="W71" s="566"/>
      <c r="X71" s="566"/>
      <c r="Y71" s="566"/>
      <c r="Z71" s="566"/>
      <c r="AA71" s="566"/>
      <c r="AB71" s="566"/>
      <c r="AC71" s="566"/>
      <c r="AD71" s="566"/>
      <c r="AE71" s="566"/>
      <c r="AF71" s="566"/>
      <c r="AG71" s="566"/>
      <c r="AH71" s="566"/>
      <c r="AI71" s="566"/>
      <c r="AJ71" s="567"/>
      <c r="AQ71" s="70"/>
      <c r="AR71" s="278"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79">
        <v>17</v>
      </c>
      <c r="BC71" s="280" t="s">
        <v>439</v>
      </c>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row>
    <row r="72" spans="2:88" ht="21" customHeight="1">
      <c r="B72" s="277">
        <v>18</v>
      </c>
      <c r="C72" s="568" t="s">
        <v>440</v>
      </c>
      <c r="D72" s="566"/>
      <c r="E72" s="566"/>
      <c r="F72" s="566"/>
      <c r="G72" s="566"/>
      <c r="H72" s="566"/>
      <c r="I72" s="566"/>
      <c r="J72" s="566"/>
      <c r="K72" s="566"/>
      <c r="L72" s="566"/>
      <c r="M72" s="566"/>
      <c r="N72" s="566"/>
      <c r="O72" s="566"/>
      <c r="P72" s="566"/>
      <c r="Q72" s="566"/>
      <c r="R72" s="566"/>
      <c r="S72" s="566"/>
      <c r="T72" s="566"/>
      <c r="U72" s="566"/>
      <c r="V72" s="566"/>
      <c r="W72" s="566"/>
      <c r="X72" s="566"/>
      <c r="Y72" s="566"/>
      <c r="Z72" s="566"/>
      <c r="AA72" s="566"/>
      <c r="AB72" s="566"/>
      <c r="AC72" s="566"/>
      <c r="AD72" s="566"/>
      <c r="AE72" s="566"/>
      <c r="AF72" s="566"/>
      <c r="AG72" s="566"/>
      <c r="AH72" s="566"/>
      <c r="AI72" s="566"/>
      <c r="AJ72" s="567"/>
      <c r="AQ72" s="70"/>
      <c r="AR72" s="278"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79">
        <v>18</v>
      </c>
      <c r="BC72" s="280" t="s">
        <v>441</v>
      </c>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row>
    <row r="73" spans="2:88" ht="29.25" customHeight="1">
      <c r="B73" s="277">
        <v>19</v>
      </c>
      <c r="C73" s="566" t="s">
        <v>442</v>
      </c>
      <c r="D73" s="566"/>
      <c r="E73" s="566"/>
      <c r="F73" s="566"/>
      <c r="G73" s="566"/>
      <c r="H73" s="566"/>
      <c r="I73" s="566"/>
      <c r="J73" s="566"/>
      <c r="K73" s="566"/>
      <c r="L73" s="566"/>
      <c r="M73" s="566"/>
      <c r="N73" s="566"/>
      <c r="O73" s="566"/>
      <c r="P73" s="566"/>
      <c r="Q73" s="566"/>
      <c r="R73" s="566"/>
      <c r="S73" s="566"/>
      <c r="T73" s="566"/>
      <c r="U73" s="566"/>
      <c r="V73" s="566"/>
      <c r="W73" s="566"/>
      <c r="X73" s="566"/>
      <c r="Y73" s="566"/>
      <c r="Z73" s="566"/>
      <c r="AA73" s="566"/>
      <c r="AB73" s="566"/>
      <c r="AC73" s="566"/>
      <c r="AD73" s="566"/>
      <c r="AE73" s="566"/>
      <c r="AF73" s="566"/>
      <c r="AG73" s="566"/>
      <c r="AH73" s="566"/>
      <c r="AI73" s="566"/>
      <c r="AJ73" s="567"/>
      <c r="AQ73" s="70"/>
      <c r="AR73" s="278"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79">
        <v>19</v>
      </c>
      <c r="BC73" s="280" t="s">
        <v>443</v>
      </c>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row>
    <row r="74" spans="2:88" ht="26.25" customHeight="1">
      <c r="B74" s="277">
        <v>20</v>
      </c>
      <c r="C74" s="579" t="s">
        <v>252</v>
      </c>
      <c r="D74" s="579"/>
      <c r="E74" s="579"/>
      <c r="F74" s="579"/>
      <c r="G74" s="579"/>
      <c r="H74" s="579"/>
      <c r="I74" s="579"/>
      <c r="J74" s="579"/>
      <c r="K74" s="579"/>
      <c r="L74" s="579"/>
      <c r="M74" s="579"/>
      <c r="N74" s="579"/>
      <c r="O74" s="579"/>
      <c r="P74" s="579"/>
      <c r="Q74" s="579"/>
      <c r="R74" s="579"/>
      <c r="S74" s="579"/>
      <c r="T74" s="579"/>
      <c r="U74" s="579"/>
      <c r="V74" s="579"/>
      <c r="W74" s="579"/>
      <c r="X74" s="579"/>
      <c r="Y74" s="579"/>
      <c r="Z74" s="579"/>
      <c r="AA74" s="579"/>
      <c r="AB74" s="579"/>
      <c r="AC74" s="579"/>
      <c r="AD74" s="579"/>
      <c r="AE74" s="579"/>
      <c r="AF74" s="579"/>
      <c r="AG74" s="580"/>
      <c r="AH74" s="580"/>
      <c r="AI74" s="580"/>
      <c r="AJ74" s="581"/>
      <c r="AQ74" s="70"/>
      <c r="AR74" s="278"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79">
        <v>20</v>
      </c>
      <c r="BC74" s="281" t="s">
        <v>444</v>
      </c>
      <c r="BD74" s="281"/>
      <c r="BE74" s="281"/>
      <c r="BF74" s="281"/>
      <c r="BG74" s="281"/>
      <c r="BH74" s="281"/>
      <c r="BI74" s="281"/>
      <c r="BJ74" s="281"/>
      <c r="BK74" s="281"/>
      <c r="BL74" s="281"/>
      <c r="BM74" s="281"/>
      <c r="BN74" s="281"/>
      <c r="BO74" s="281"/>
      <c r="BP74" s="281"/>
      <c r="BQ74" s="281"/>
      <c r="BR74" s="281"/>
      <c r="BS74" s="281"/>
      <c r="BT74" s="281"/>
      <c r="BU74" s="281"/>
      <c r="BV74" s="281"/>
      <c r="BW74" s="281"/>
      <c r="BX74" s="281"/>
      <c r="BY74" s="281"/>
      <c r="BZ74" s="281"/>
      <c r="CA74" s="281"/>
      <c r="CB74" s="281"/>
      <c r="CC74" s="281"/>
      <c r="CD74" s="281"/>
      <c r="CE74" s="281"/>
      <c r="CF74" s="281"/>
      <c r="CG74" s="280"/>
      <c r="CH74" s="280"/>
      <c r="CI74" s="280"/>
      <c r="CJ74" s="280"/>
    </row>
    <row r="75" spans="2:88" ht="17.25" customHeight="1">
      <c r="B75" s="277">
        <v>21</v>
      </c>
      <c r="C75" s="568" t="s">
        <v>445</v>
      </c>
      <c r="D75" s="566"/>
      <c r="E75" s="566"/>
      <c r="F75" s="566"/>
      <c r="G75" s="566"/>
      <c r="H75" s="566"/>
      <c r="I75" s="566"/>
      <c r="J75" s="566"/>
      <c r="K75" s="566"/>
      <c r="L75" s="566"/>
      <c r="M75" s="566"/>
      <c r="N75" s="566"/>
      <c r="O75" s="566"/>
      <c r="P75" s="566"/>
      <c r="Q75" s="566"/>
      <c r="R75" s="566"/>
      <c r="S75" s="566"/>
      <c r="T75" s="566"/>
      <c r="U75" s="566"/>
      <c r="V75" s="566"/>
      <c r="W75" s="566"/>
      <c r="X75" s="566"/>
      <c r="Y75" s="566"/>
      <c r="Z75" s="566"/>
      <c r="AA75" s="566"/>
      <c r="AB75" s="566"/>
      <c r="AC75" s="566"/>
      <c r="AD75" s="566"/>
      <c r="AE75" s="566"/>
      <c r="AF75" s="566"/>
      <c r="AG75" s="566"/>
      <c r="AH75" s="566"/>
      <c r="AI75" s="566"/>
      <c r="AJ75" s="567"/>
      <c r="AQ75" s="70"/>
      <c r="AR75" s="278"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79">
        <v>21</v>
      </c>
      <c r="BC75" s="280" t="s">
        <v>446</v>
      </c>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row>
    <row r="76" spans="2:88" ht="19.5" customHeight="1">
      <c r="B76" s="277">
        <v>22</v>
      </c>
      <c r="C76" s="568" t="s">
        <v>487</v>
      </c>
      <c r="D76" s="566"/>
      <c r="E76" s="566"/>
      <c r="F76" s="566"/>
      <c r="G76" s="566"/>
      <c r="H76" s="566"/>
      <c r="I76" s="566"/>
      <c r="J76" s="566"/>
      <c r="K76" s="566"/>
      <c r="L76" s="566"/>
      <c r="M76" s="566"/>
      <c r="N76" s="566"/>
      <c r="O76" s="566"/>
      <c r="P76" s="566"/>
      <c r="Q76" s="566"/>
      <c r="R76" s="566"/>
      <c r="S76" s="566"/>
      <c r="T76" s="566"/>
      <c r="U76" s="566"/>
      <c r="V76" s="566"/>
      <c r="W76" s="566"/>
      <c r="X76" s="566"/>
      <c r="Y76" s="566"/>
      <c r="Z76" s="566"/>
      <c r="AA76" s="566"/>
      <c r="AB76" s="566"/>
      <c r="AC76" s="566"/>
      <c r="AD76" s="566"/>
      <c r="AE76" s="566"/>
      <c r="AF76" s="566"/>
      <c r="AG76" s="566"/>
      <c r="AH76" s="566"/>
      <c r="AI76" s="566"/>
      <c r="AJ76" s="567"/>
      <c r="AQ76" s="70"/>
      <c r="AR76" s="278"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79">
        <v>22</v>
      </c>
      <c r="BC76" s="280" t="s">
        <v>447</v>
      </c>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row>
    <row r="77" spans="2:88" ht="19.5" customHeight="1">
      <c r="B77" s="277">
        <v>23</v>
      </c>
      <c r="C77" s="566" t="s">
        <v>448</v>
      </c>
      <c r="D77" s="566"/>
      <c r="E77" s="566"/>
      <c r="F77" s="566"/>
      <c r="G77" s="566"/>
      <c r="H77" s="566"/>
      <c r="I77" s="566"/>
      <c r="J77" s="566"/>
      <c r="K77" s="566"/>
      <c r="L77" s="566"/>
      <c r="M77" s="566"/>
      <c r="N77" s="566"/>
      <c r="O77" s="566"/>
      <c r="P77" s="566"/>
      <c r="Q77" s="566"/>
      <c r="R77" s="566"/>
      <c r="S77" s="566"/>
      <c r="T77" s="566"/>
      <c r="U77" s="566"/>
      <c r="V77" s="566"/>
      <c r="W77" s="566"/>
      <c r="X77" s="566"/>
      <c r="Y77" s="566"/>
      <c r="Z77" s="566"/>
      <c r="AA77" s="566"/>
      <c r="AB77" s="566"/>
      <c r="AC77" s="566"/>
      <c r="AD77" s="566"/>
      <c r="AE77" s="566"/>
      <c r="AF77" s="566"/>
      <c r="AG77" s="566"/>
      <c r="AH77" s="566"/>
      <c r="AI77" s="566"/>
      <c r="AJ77" s="567"/>
      <c r="AQ77" s="70"/>
      <c r="AR77" s="278"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79">
        <v>23</v>
      </c>
      <c r="BC77" s="280" t="s">
        <v>449</v>
      </c>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row>
    <row r="78" spans="2:88" ht="3.75" customHeight="1" thickBot="1">
      <c r="B78" s="282"/>
      <c r="C78" s="283"/>
      <c r="D78" s="283"/>
      <c r="E78" s="283"/>
      <c r="F78" s="283"/>
      <c r="G78" s="283"/>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4"/>
    </row>
    <row r="79" spans="2:88" ht="15.75" customHeight="1">
      <c r="B79" s="582" t="s">
        <v>450</v>
      </c>
      <c r="C79" s="424" t="s">
        <v>253</v>
      </c>
      <c r="D79" s="583" t="s">
        <v>483</v>
      </c>
      <c r="E79" s="584"/>
      <c r="F79" s="584"/>
      <c r="G79" s="584"/>
      <c r="H79" s="584"/>
      <c r="I79" s="584"/>
      <c r="J79" s="584"/>
      <c r="K79" s="584"/>
      <c r="L79" s="584"/>
      <c r="M79" s="584"/>
      <c r="N79" s="584"/>
      <c r="O79" s="585"/>
      <c r="P79" s="589"/>
      <c r="Q79" s="590"/>
      <c r="R79" s="590"/>
      <c r="S79" s="590"/>
      <c r="T79" s="590"/>
      <c r="U79" s="590"/>
      <c r="V79" s="590"/>
      <c r="W79" s="590"/>
      <c r="X79" s="590"/>
      <c r="Y79" s="590"/>
      <c r="Z79" s="590"/>
      <c r="AA79" s="590"/>
      <c r="AB79" s="590"/>
      <c r="AC79" s="590"/>
      <c r="AD79" s="590"/>
      <c r="AE79" s="590"/>
      <c r="AF79" s="590"/>
      <c r="AG79" s="590"/>
      <c r="AH79" s="590"/>
      <c r="AI79" s="590"/>
      <c r="AJ79" s="591"/>
      <c r="BB79" s="286" t="s">
        <v>451</v>
      </c>
      <c r="BC79" s="287" t="s">
        <v>452</v>
      </c>
      <c r="BD79" s="288" t="s">
        <v>453</v>
      </c>
      <c r="BE79" s="289"/>
      <c r="BF79" s="289"/>
      <c r="BG79" s="289"/>
      <c r="BH79" s="289"/>
      <c r="BI79" s="289"/>
      <c r="BJ79" s="289"/>
      <c r="BK79" s="289"/>
      <c r="BL79" s="289"/>
      <c r="BM79" s="289"/>
      <c r="BN79" s="289"/>
      <c r="BO79" s="290"/>
      <c r="BP79" s="291"/>
      <c r="BQ79" s="292"/>
      <c r="BR79" s="292"/>
      <c r="BS79" s="292"/>
      <c r="BT79" s="292"/>
      <c r="BU79" s="292"/>
      <c r="BV79" s="292"/>
      <c r="BW79" s="292"/>
      <c r="BX79" s="292"/>
      <c r="BY79" s="292"/>
      <c r="BZ79" s="292"/>
      <c r="CA79" s="292"/>
      <c r="CB79" s="292"/>
      <c r="CC79" s="292"/>
      <c r="CD79" s="292"/>
      <c r="CE79" s="292"/>
      <c r="CF79" s="292"/>
      <c r="CG79" s="292"/>
      <c r="CH79" s="292"/>
      <c r="CI79" s="292"/>
      <c r="CJ79" s="292"/>
    </row>
    <row r="80" spans="2:88" ht="37.5" customHeight="1">
      <c r="B80" s="421"/>
      <c r="C80" s="391"/>
      <c r="D80" s="586"/>
      <c r="E80" s="587"/>
      <c r="F80" s="587"/>
      <c r="G80" s="587"/>
      <c r="H80" s="587"/>
      <c r="I80" s="587"/>
      <c r="J80" s="587"/>
      <c r="K80" s="587"/>
      <c r="L80" s="587"/>
      <c r="M80" s="587"/>
      <c r="N80" s="587"/>
      <c r="O80" s="588"/>
      <c r="P80" s="592"/>
      <c r="Q80" s="593"/>
      <c r="R80" s="593"/>
      <c r="S80" s="593"/>
      <c r="T80" s="593"/>
      <c r="U80" s="593"/>
      <c r="V80" s="593"/>
      <c r="W80" s="593"/>
      <c r="X80" s="593"/>
      <c r="Y80" s="593"/>
      <c r="Z80" s="593"/>
      <c r="AA80" s="593"/>
      <c r="AB80" s="593"/>
      <c r="AC80" s="593"/>
      <c r="AD80" s="593"/>
      <c r="AE80" s="593"/>
      <c r="AF80" s="593"/>
      <c r="AG80" s="593"/>
      <c r="AH80" s="593"/>
      <c r="AI80" s="593"/>
      <c r="AJ80" s="594"/>
      <c r="BB80" s="262"/>
      <c r="BC80" s="86"/>
      <c r="BD80" s="293"/>
      <c r="BE80" s="294"/>
      <c r="BF80" s="294"/>
      <c r="BG80" s="294"/>
      <c r="BH80" s="294"/>
      <c r="BI80" s="294"/>
      <c r="BJ80" s="294"/>
      <c r="BK80" s="294"/>
      <c r="BL80" s="294"/>
      <c r="BM80" s="294"/>
      <c r="BN80" s="294"/>
      <c r="BO80" s="295"/>
      <c r="BP80" s="296"/>
      <c r="BQ80" s="297"/>
      <c r="BR80" s="297"/>
      <c r="BS80" s="297"/>
      <c r="BT80" s="297"/>
      <c r="BU80" s="297"/>
      <c r="BV80" s="297"/>
      <c r="BW80" s="297"/>
      <c r="BX80" s="297"/>
      <c r="BY80" s="297"/>
      <c r="BZ80" s="297"/>
      <c r="CA80" s="297"/>
      <c r="CB80" s="297"/>
      <c r="CC80" s="297"/>
      <c r="CD80" s="297"/>
      <c r="CE80" s="297"/>
      <c r="CF80" s="297"/>
      <c r="CG80" s="297"/>
      <c r="CH80" s="297"/>
      <c r="CI80" s="297"/>
      <c r="CJ80" s="297"/>
    </row>
    <row r="81" spans="2:88" ht="16.5" thickBot="1">
      <c r="B81" s="504"/>
      <c r="C81" s="392"/>
      <c r="D81" s="595" t="s">
        <v>484</v>
      </c>
      <c r="E81" s="596"/>
      <c r="F81" s="596"/>
      <c r="G81" s="596"/>
      <c r="H81" s="596"/>
      <c r="I81" s="596"/>
      <c r="J81" s="596"/>
      <c r="K81" s="596"/>
      <c r="L81" s="596"/>
      <c r="M81" s="596"/>
      <c r="N81" s="596"/>
      <c r="O81" s="597"/>
      <c r="P81" s="598"/>
      <c r="Q81" s="599"/>
      <c r="R81" s="599"/>
      <c r="S81" s="599"/>
      <c r="T81" s="599"/>
      <c r="U81" s="599"/>
      <c r="V81" s="599"/>
      <c r="W81" s="599"/>
      <c r="X81" s="599"/>
      <c r="Y81" s="599"/>
      <c r="Z81" s="599"/>
      <c r="AA81" s="599"/>
      <c r="AB81" s="599"/>
      <c r="AC81" s="599"/>
      <c r="AD81" s="599"/>
      <c r="AE81" s="599"/>
      <c r="AF81" s="599"/>
      <c r="AG81" s="599"/>
      <c r="AH81" s="599"/>
      <c r="AI81" s="599"/>
      <c r="AJ81" s="600"/>
      <c r="BB81" s="298"/>
      <c r="BC81" s="153"/>
      <c r="BD81" s="299" t="s">
        <v>454</v>
      </c>
      <c r="BE81" s="300"/>
      <c r="BF81" s="300"/>
      <c r="BG81" s="300"/>
      <c r="BH81" s="300"/>
      <c r="BI81" s="300"/>
      <c r="BJ81" s="300"/>
      <c r="BK81" s="300"/>
      <c r="BL81" s="300"/>
      <c r="BM81" s="300"/>
      <c r="BN81" s="300"/>
      <c r="BO81" s="301"/>
      <c r="BP81" s="302"/>
      <c r="BQ81" s="303"/>
      <c r="BR81" s="303"/>
      <c r="BS81" s="303"/>
      <c r="BT81" s="303"/>
      <c r="BU81" s="303"/>
      <c r="BV81" s="303"/>
      <c r="BW81" s="303"/>
      <c r="BX81" s="303"/>
      <c r="BY81" s="303"/>
      <c r="BZ81" s="303"/>
      <c r="CA81" s="303"/>
      <c r="CB81" s="303"/>
      <c r="CC81" s="303"/>
      <c r="CD81" s="303"/>
      <c r="CE81" s="303"/>
      <c r="CF81" s="303"/>
      <c r="CG81" s="303"/>
      <c r="CH81" s="303"/>
      <c r="CI81" s="303"/>
      <c r="CJ81" s="303"/>
    </row>
    <row r="82" spans="2:88" ht="16.5" customHeight="1" thickTop="1">
      <c r="B82" s="615" t="s">
        <v>455</v>
      </c>
      <c r="C82" s="618" t="s">
        <v>456</v>
      </c>
      <c r="D82" s="621" t="s">
        <v>457</v>
      </c>
      <c r="E82" s="622"/>
      <c r="F82" s="622"/>
      <c r="G82" s="622"/>
      <c r="H82" s="622"/>
      <c r="I82" s="622"/>
      <c r="J82" s="622"/>
      <c r="K82" s="622"/>
      <c r="L82" s="622"/>
      <c r="M82" s="622"/>
      <c r="N82" s="622"/>
      <c r="O82" s="622"/>
      <c r="P82" s="622"/>
      <c r="Q82" s="622"/>
      <c r="R82" s="622"/>
      <c r="S82" s="622"/>
      <c r="T82" s="622"/>
      <c r="U82" s="622"/>
      <c r="V82" s="622"/>
      <c r="W82" s="622"/>
      <c r="X82" s="622"/>
      <c r="Y82" s="622"/>
      <c r="Z82" s="622"/>
      <c r="AA82" s="622"/>
      <c r="AB82" s="622"/>
      <c r="AC82" s="622"/>
      <c r="AD82" s="622"/>
      <c r="AE82" s="622"/>
      <c r="AF82" s="622"/>
      <c r="AG82" s="622"/>
      <c r="AH82" s="622"/>
      <c r="AI82" s="622"/>
      <c r="AJ82" s="623"/>
      <c r="BB82" s="304" t="s">
        <v>458</v>
      </c>
      <c r="BC82" s="305" t="s">
        <v>459</v>
      </c>
      <c r="BD82" s="306" t="s">
        <v>460</v>
      </c>
      <c r="BE82" s="307"/>
      <c r="BF82" s="307"/>
      <c r="BG82" s="307"/>
      <c r="BH82" s="307"/>
      <c r="BI82" s="307"/>
      <c r="BJ82" s="307"/>
      <c r="BK82" s="307"/>
      <c r="BL82" s="307"/>
      <c r="BM82" s="307"/>
      <c r="BN82" s="307"/>
      <c r="BO82" s="307"/>
      <c r="BP82" s="307"/>
      <c r="BQ82" s="307"/>
      <c r="BR82" s="307"/>
      <c r="BS82" s="307"/>
      <c r="BT82" s="307"/>
      <c r="BU82" s="307"/>
      <c r="BV82" s="307"/>
      <c r="BW82" s="307"/>
      <c r="BX82" s="307"/>
      <c r="BY82" s="307"/>
      <c r="BZ82" s="307"/>
      <c r="CA82" s="307"/>
      <c r="CB82" s="307"/>
      <c r="CC82" s="307"/>
      <c r="CD82" s="307"/>
      <c r="CE82" s="307"/>
      <c r="CF82" s="307"/>
      <c r="CG82" s="307"/>
      <c r="CH82" s="307"/>
      <c r="CI82" s="307"/>
      <c r="CJ82" s="308"/>
    </row>
    <row r="83" spans="2:88">
      <c r="B83" s="616"/>
      <c r="C83" s="619"/>
      <c r="D83" s="309"/>
      <c r="E83" s="624" t="s">
        <v>461</v>
      </c>
      <c r="F83" s="625"/>
      <c r="G83" s="309"/>
      <c r="H83" s="626" t="s">
        <v>462</v>
      </c>
      <c r="I83" s="627"/>
      <c r="J83" s="627"/>
      <c r="K83" s="627"/>
      <c r="L83" s="627"/>
      <c r="M83" s="627"/>
      <c r="N83" s="627"/>
      <c r="O83" s="627"/>
      <c r="P83" s="627"/>
      <c r="Q83" s="627"/>
      <c r="R83" s="627"/>
      <c r="S83" s="627"/>
      <c r="T83" s="627"/>
      <c r="U83" s="627"/>
      <c r="V83" s="627"/>
      <c r="W83" s="628"/>
      <c r="X83" s="629"/>
      <c r="Y83" s="629"/>
      <c r="Z83" s="629"/>
      <c r="AA83" s="629"/>
      <c r="AB83" s="629"/>
      <c r="AC83" s="629"/>
      <c r="AD83" s="629"/>
      <c r="AE83" s="629"/>
      <c r="AF83" s="629"/>
      <c r="AG83" s="629"/>
      <c r="AH83" s="629"/>
      <c r="AI83" s="629"/>
      <c r="AJ83" s="630"/>
      <c r="BB83" s="304"/>
      <c r="BC83" s="305"/>
      <c r="BD83" s="310" t="b">
        <v>0</v>
      </c>
      <c r="BE83" s="201" t="s">
        <v>463</v>
      </c>
      <c r="BF83" s="89"/>
      <c r="BG83" s="311" t="b">
        <v>0</v>
      </c>
      <c r="BH83" s="201" t="s">
        <v>464</v>
      </c>
      <c r="BI83" s="88"/>
      <c r="BJ83" s="88"/>
      <c r="BK83" s="88"/>
      <c r="BL83" s="88"/>
      <c r="BM83" s="88"/>
      <c r="BN83" s="88"/>
      <c r="BO83" s="88"/>
      <c r="BP83" s="88"/>
      <c r="BQ83" s="88"/>
      <c r="BR83" s="88"/>
      <c r="BS83" s="88"/>
      <c r="BT83" s="88"/>
      <c r="BU83" s="88"/>
      <c r="BV83" s="88"/>
      <c r="BW83" s="312"/>
      <c r="BX83" s="313"/>
      <c r="BY83" s="313"/>
      <c r="BZ83" s="313"/>
      <c r="CA83" s="313"/>
      <c r="CB83" s="313"/>
      <c r="CC83" s="313"/>
      <c r="CD83" s="313"/>
      <c r="CE83" s="313"/>
      <c r="CF83" s="313"/>
      <c r="CG83" s="313"/>
      <c r="CH83" s="313"/>
      <c r="CI83" s="313"/>
      <c r="CJ83" s="314"/>
    </row>
    <row r="84" spans="2:88">
      <c r="B84" s="616"/>
      <c r="C84" s="619"/>
      <c r="D84" s="315"/>
      <c r="E84" s="601" t="s">
        <v>465</v>
      </c>
      <c r="F84" s="602"/>
      <c r="G84" s="602"/>
      <c r="H84" s="602"/>
      <c r="I84" s="602"/>
      <c r="J84" s="602"/>
      <c r="K84" s="602"/>
      <c r="L84" s="602"/>
      <c r="M84" s="631"/>
      <c r="N84" s="316"/>
      <c r="O84" s="601" t="s">
        <v>466</v>
      </c>
      <c r="P84" s="602"/>
      <c r="Q84" s="602"/>
      <c r="R84" s="602"/>
      <c r="S84" s="602"/>
      <c r="T84" s="631"/>
      <c r="U84" s="317"/>
      <c r="V84" s="317"/>
      <c r="W84" s="317"/>
      <c r="X84" s="317"/>
      <c r="Y84" s="317"/>
      <c r="Z84" s="317"/>
      <c r="AA84" s="317"/>
      <c r="AB84" s="317"/>
      <c r="AC84" s="317"/>
      <c r="AD84" s="317"/>
      <c r="AE84" s="317"/>
      <c r="AF84" s="317"/>
      <c r="AG84" s="317"/>
      <c r="AH84" s="317"/>
      <c r="AI84" s="317"/>
      <c r="AJ84" s="318"/>
      <c r="BB84" s="304"/>
      <c r="BC84" s="305"/>
      <c r="BD84" s="319" t="b">
        <v>0</v>
      </c>
      <c r="BE84" s="320" t="s">
        <v>467</v>
      </c>
      <c r="BF84" s="127"/>
      <c r="BG84" s="127"/>
      <c r="BH84" s="127"/>
      <c r="BI84" s="127"/>
      <c r="BJ84" s="127"/>
      <c r="BK84" s="127"/>
      <c r="BL84" s="127"/>
      <c r="BM84" s="128"/>
      <c r="BN84" s="321" t="b">
        <v>0</v>
      </c>
      <c r="BO84" s="320" t="s">
        <v>468</v>
      </c>
      <c r="BP84" s="127"/>
      <c r="BQ84" s="127"/>
      <c r="BR84" s="127"/>
      <c r="BS84" s="127"/>
      <c r="BT84" s="128"/>
      <c r="BU84" s="322"/>
      <c r="BV84" s="322"/>
      <c r="BW84" s="322"/>
      <c r="BX84" s="322"/>
      <c r="BY84" s="322"/>
      <c r="BZ84" s="322"/>
      <c r="CA84" s="322"/>
      <c r="CB84" s="322"/>
      <c r="CC84" s="322"/>
      <c r="CD84" s="322"/>
      <c r="CE84" s="322"/>
      <c r="CF84" s="322"/>
      <c r="CG84" s="322"/>
      <c r="CH84" s="322"/>
      <c r="CI84" s="322"/>
      <c r="CJ84" s="323"/>
    </row>
    <row r="85" spans="2:88">
      <c r="B85" s="616"/>
      <c r="C85" s="619"/>
      <c r="D85" s="324"/>
      <c r="E85" s="601" t="s">
        <v>469</v>
      </c>
      <c r="F85" s="602"/>
      <c r="G85" s="602"/>
      <c r="H85" s="602"/>
      <c r="I85" s="602"/>
      <c r="J85" s="602"/>
      <c r="K85" s="602"/>
      <c r="L85" s="602"/>
      <c r="M85" s="602"/>
      <c r="N85" s="602"/>
      <c r="O85" s="602"/>
      <c r="P85" s="602"/>
      <c r="Q85" s="602"/>
      <c r="R85" s="602"/>
      <c r="S85" s="602"/>
      <c r="T85" s="325"/>
      <c r="U85" s="324"/>
      <c r="V85" s="601" t="s">
        <v>470</v>
      </c>
      <c r="W85" s="602"/>
      <c r="X85" s="602"/>
      <c r="Y85" s="602"/>
      <c r="Z85" s="602"/>
      <c r="AA85" s="602"/>
      <c r="AB85" s="602"/>
      <c r="AC85" s="602"/>
      <c r="AD85" s="602"/>
      <c r="AE85" s="602"/>
      <c r="AF85" s="602"/>
      <c r="AG85" s="602"/>
      <c r="AH85" s="602"/>
      <c r="AI85" s="602"/>
      <c r="AJ85" s="603"/>
      <c r="BB85" s="304"/>
      <c r="BC85" s="305"/>
      <c r="BD85" s="326" t="b">
        <v>0</v>
      </c>
      <c r="BE85" s="320" t="s">
        <v>471</v>
      </c>
      <c r="BF85" s="127"/>
      <c r="BG85" s="127"/>
      <c r="BH85" s="127"/>
      <c r="BI85" s="127"/>
      <c r="BJ85" s="127"/>
      <c r="BK85" s="127"/>
      <c r="BL85" s="127"/>
      <c r="BM85" s="127"/>
      <c r="BN85" s="127"/>
      <c r="BO85" s="127"/>
      <c r="BP85" s="127"/>
      <c r="BQ85" s="127"/>
      <c r="BR85" s="127"/>
      <c r="BS85" s="127"/>
      <c r="BT85" s="89"/>
      <c r="BU85" s="327" t="b">
        <v>0</v>
      </c>
      <c r="BV85" s="320" t="s">
        <v>472</v>
      </c>
      <c r="BW85" s="127"/>
      <c r="BX85" s="127"/>
      <c r="BY85" s="127"/>
      <c r="BZ85" s="127"/>
      <c r="CA85" s="127"/>
      <c r="CB85" s="127"/>
      <c r="CC85" s="127"/>
      <c r="CD85" s="127"/>
      <c r="CE85" s="127"/>
      <c r="CF85" s="127"/>
      <c r="CG85" s="127"/>
      <c r="CH85" s="127"/>
      <c r="CI85" s="127"/>
      <c r="CJ85" s="128"/>
    </row>
    <row r="86" spans="2:88">
      <c r="B86" s="616"/>
      <c r="C86" s="619"/>
      <c r="D86" s="324"/>
      <c r="E86" s="601" t="s">
        <v>473</v>
      </c>
      <c r="F86" s="602"/>
      <c r="G86" s="602"/>
      <c r="H86" s="602"/>
      <c r="I86" s="602"/>
      <c r="J86" s="602"/>
      <c r="K86" s="602"/>
      <c r="L86" s="602"/>
      <c r="M86" s="602"/>
      <c r="N86" s="602"/>
      <c r="O86" s="602"/>
      <c r="P86" s="602"/>
      <c r="Q86" s="602"/>
      <c r="R86" s="602"/>
      <c r="S86" s="602"/>
      <c r="T86" s="602"/>
      <c r="U86" s="602"/>
      <c r="V86" s="602"/>
      <c r="W86" s="602"/>
      <c r="X86" s="602"/>
      <c r="Y86" s="602"/>
      <c r="Z86" s="602"/>
      <c r="AA86" s="602"/>
      <c r="AB86" s="602"/>
      <c r="AC86" s="602"/>
      <c r="AD86" s="602"/>
      <c r="AE86" s="602"/>
      <c r="AF86" s="602"/>
      <c r="AG86" s="602"/>
      <c r="AH86" s="602"/>
      <c r="AI86" s="602"/>
      <c r="AJ86" s="603"/>
      <c r="BB86" s="304"/>
      <c r="BC86" s="305"/>
      <c r="BD86" s="326" t="b">
        <v>0</v>
      </c>
      <c r="BE86" s="328" t="s">
        <v>474</v>
      </c>
      <c r="BF86" s="329"/>
      <c r="BG86" s="329"/>
      <c r="BH86" s="329"/>
      <c r="BI86" s="329"/>
      <c r="BJ86" s="329"/>
      <c r="BK86" s="329"/>
      <c r="BL86" s="329"/>
      <c r="BM86" s="329"/>
      <c r="BN86" s="329"/>
      <c r="BO86" s="329"/>
      <c r="BP86" s="329"/>
      <c r="BQ86" s="329"/>
      <c r="BR86" s="329"/>
      <c r="BS86" s="329"/>
      <c r="BT86" s="329"/>
      <c r="BU86" s="329"/>
      <c r="BV86" s="329"/>
      <c r="BW86" s="329"/>
      <c r="BX86" s="329"/>
      <c r="BY86" s="329"/>
      <c r="BZ86" s="329"/>
      <c r="CA86" s="329"/>
      <c r="CB86" s="329"/>
      <c r="CC86" s="329"/>
      <c r="CD86" s="329"/>
      <c r="CE86" s="329"/>
      <c r="CF86" s="329"/>
      <c r="CG86" s="329"/>
      <c r="CH86" s="329"/>
      <c r="CI86" s="329"/>
      <c r="CJ86" s="330"/>
    </row>
    <row r="87" spans="2:88">
      <c r="B87" s="617"/>
      <c r="C87" s="620"/>
      <c r="D87" s="331"/>
      <c r="E87" s="604" t="s">
        <v>475</v>
      </c>
      <c r="F87" s="605"/>
      <c r="G87" s="606"/>
      <c r="H87" s="607"/>
      <c r="I87" s="608"/>
      <c r="J87" s="608"/>
      <c r="K87" s="608"/>
      <c r="L87" s="608"/>
      <c r="M87" s="608"/>
      <c r="N87" s="608"/>
      <c r="O87" s="608"/>
      <c r="P87" s="608"/>
      <c r="Q87" s="608"/>
      <c r="R87" s="608"/>
      <c r="S87" s="608"/>
      <c r="T87" s="608"/>
      <c r="U87" s="608"/>
      <c r="V87" s="608"/>
      <c r="W87" s="608"/>
      <c r="X87" s="608"/>
      <c r="Y87" s="608"/>
      <c r="Z87" s="608"/>
      <c r="AA87" s="608"/>
      <c r="AB87" s="608"/>
      <c r="AC87" s="608"/>
      <c r="AD87" s="608"/>
      <c r="AE87" s="608"/>
      <c r="AF87" s="608"/>
      <c r="AG87" s="608"/>
      <c r="AH87" s="608"/>
      <c r="AI87" s="608"/>
      <c r="AJ87" s="609"/>
      <c r="BB87" s="332"/>
      <c r="BC87" s="333"/>
      <c r="BD87" s="334" t="b">
        <v>0</v>
      </c>
      <c r="BE87" s="335" t="s">
        <v>476</v>
      </c>
      <c r="BF87" s="336"/>
      <c r="BG87" s="337"/>
      <c r="BH87" s="338"/>
      <c r="BI87" s="338"/>
      <c r="BJ87" s="338"/>
      <c r="BK87" s="338"/>
      <c r="BL87" s="338"/>
      <c r="BM87" s="338"/>
      <c r="BN87" s="338"/>
      <c r="BO87" s="338"/>
      <c r="BP87" s="338"/>
      <c r="BQ87" s="338"/>
      <c r="BR87" s="338"/>
      <c r="BS87" s="338"/>
      <c r="BT87" s="338"/>
      <c r="BU87" s="338"/>
      <c r="BV87" s="338"/>
      <c r="BW87" s="338"/>
      <c r="BX87" s="338"/>
      <c r="BY87" s="338"/>
      <c r="BZ87" s="338"/>
      <c r="CA87" s="338"/>
      <c r="CB87" s="338"/>
      <c r="CC87" s="338"/>
      <c r="CD87" s="338"/>
      <c r="CE87" s="338"/>
      <c r="CF87" s="338"/>
      <c r="CG87" s="338"/>
      <c r="CH87" s="338"/>
      <c r="CI87" s="338"/>
      <c r="CJ87" s="339"/>
    </row>
    <row r="88" spans="2:88" ht="27.75" customHeight="1">
      <c r="B88" s="610" t="s">
        <v>485</v>
      </c>
      <c r="C88" s="610"/>
      <c r="D88" s="610"/>
      <c r="E88" s="610"/>
      <c r="F88" s="610"/>
      <c r="G88" s="611"/>
      <c r="H88" s="611"/>
      <c r="I88" s="611"/>
      <c r="J88" s="611"/>
      <c r="K88" s="611"/>
      <c r="L88" s="611"/>
      <c r="M88" s="611"/>
      <c r="N88" s="612" t="s">
        <v>254</v>
      </c>
      <c r="O88" s="612"/>
      <c r="P88" s="612"/>
      <c r="Q88" s="613"/>
      <c r="R88" s="613"/>
      <c r="S88" s="613"/>
      <c r="T88" s="613"/>
      <c r="U88" s="613"/>
      <c r="V88" s="613"/>
      <c r="W88" s="613"/>
      <c r="X88" s="340"/>
      <c r="Y88" s="340"/>
      <c r="Z88" s="613" t="s">
        <v>255</v>
      </c>
      <c r="AA88" s="613"/>
      <c r="AB88" s="613"/>
      <c r="AC88" s="613"/>
      <c r="AD88" s="614"/>
      <c r="AE88" s="614"/>
      <c r="AF88" s="614"/>
      <c r="AG88" s="614"/>
      <c r="AH88" s="614"/>
      <c r="AI88" s="614"/>
      <c r="AJ88" s="614"/>
      <c r="BB88" s="341" t="s">
        <v>477</v>
      </c>
      <c r="BC88" s="341"/>
      <c r="BD88" s="341"/>
      <c r="BE88" s="341"/>
      <c r="BF88" s="341"/>
      <c r="BG88" s="342" t="s">
        <v>478</v>
      </c>
      <c r="BH88" s="343"/>
      <c r="BI88" s="343"/>
      <c r="BJ88" s="343"/>
      <c r="BK88" s="343"/>
      <c r="BL88" s="343"/>
      <c r="BM88" s="343"/>
      <c r="BN88" s="342" t="s">
        <v>479</v>
      </c>
      <c r="BO88" s="343"/>
      <c r="BP88" s="344"/>
      <c r="BQ88" s="342"/>
      <c r="BR88" s="343"/>
      <c r="BS88" s="343"/>
      <c r="BT88" s="343"/>
      <c r="BU88" s="343"/>
      <c r="BV88" s="343"/>
      <c r="BW88" s="343"/>
      <c r="BX88" s="343"/>
      <c r="BY88" s="343"/>
      <c r="BZ88" s="343"/>
      <c r="CA88" s="344"/>
      <c r="CB88" s="343"/>
      <c r="CC88" s="343" t="s">
        <v>480</v>
      </c>
      <c r="CD88" s="343"/>
      <c r="CE88" s="344"/>
      <c r="CF88" s="343"/>
      <c r="CG88" s="343"/>
      <c r="CH88" s="343"/>
      <c r="CI88" s="343"/>
      <c r="CJ88" s="343"/>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1" type="noConversion"/>
  <conditionalFormatting sqref="D9:AJ10">
    <cfRule type="expression" dxfId="308" priority="15">
      <formula>OR($BD$8=TRUE,$BN$8=TRUE)</formula>
    </cfRule>
  </conditionalFormatting>
  <conditionalFormatting sqref="D17:AJ18 D20:AJ22">
    <cfRule type="expression" dxfId="307" priority="16">
      <formula>$BD$16=TRUE</formula>
    </cfRule>
  </conditionalFormatting>
  <conditionalFormatting sqref="D48:AJ50">
    <cfRule type="cellIs" dxfId="306" priority="53" operator="equal">
      <formula>" "</formula>
    </cfRule>
  </conditionalFormatting>
  <conditionalFormatting sqref="D51:AJ53">
    <cfRule type="containsBlanks" dxfId="305" priority="54">
      <formula>LEN(TRIM(D51))=0</formula>
    </cfRule>
  </conditionalFormatting>
  <conditionalFormatting sqref="E8">
    <cfRule type="expression" dxfId="304" priority="18" stopIfTrue="1">
      <formula>BD8=TRUE</formula>
    </cfRule>
  </conditionalFormatting>
  <conditionalFormatting sqref="E16">
    <cfRule type="expression" dxfId="303" priority="42" stopIfTrue="1">
      <formula>BD16=TRUE</formula>
    </cfRule>
  </conditionalFormatting>
  <conditionalFormatting sqref="E83:E87">
    <cfRule type="expression" dxfId="302" priority="45" stopIfTrue="1">
      <formula>BD83=TRUE</formula>
    </cfRule>
  </conditionalFormatting>
  <conditionalFormatting sqref="H83">
    <cfRule type="expression" dxfId="301" priority="50" stopIfTrue="1">
      <formula>BG83=TRUE</formula>
    </cfRule>
  </conditionalFormatting>
  <conditionalFormatting sqref="H87">
    <cfRule type="expression" dxfId="300" priority="28">
      <formula>AND($D87=TRUE, $H$87&lt;&gt;"")</formula>
    </cfRule>
    <cfRule type="expression" dxfId="299" priority="27">
      <formula>AND($D87=TRUE, $H$87="")</formula>
    </cfRule>
  </conditionalFormatting>
  <conditionalFormatting sqref="I15:R15">
    <cfRule type="expression" dxfId="298" priority="1">
      <formula>IF(BD16,IF(BL19,I15="",FALSE),FALSE)</formula>
    </cfRule>
  </conditionalFormatting>
  <conditionalFormatting sqref="I22:R22">
    <cfRule type="expression" dxfId="297" priority="3">
      <formula>IF(BL19,IF(BD16,FALSE,I22=""),FALSE)</formula>
    </cfRule>
  </conditionalFormatting>
  <conditionalFormatting sqref="J23">
    <cfRule type="expression" dxfId="296" priority="30" stopIfTrue="1">
      <formula>BI23=TRUE</formula>
    </cfRule>
  </conditionalFormatting>
  <conditionalFormatting sqref="J35 J33 L3:L6 L9:L10 J39:J41">
    <cfRule type="containsBlanks" dxfId="295" priority="56">
      <formula>LEN(TRIM(J3))=0</formula>
    </cfRule>
  </conditionalFormatting>
  <conditionalFormatting sqref="J33:T34">
    <cfRule type="expression" dxfId="294" priority="21">
      <formula>IF(AND($BU$26=TRUE,L33&lt;&gt;""), IF(SUMPRODUCT(LEN(L33)-LEN(SUBSTITUTE(LOWER(L33), MID("abcdefghijklmnopqrstuvwxyz", ROW(INDIRECT("1:26")), 1), ""))) &lt;= 2, TRUE, FALSE), FALSE)</formula>
    </cfRule>
  </conditionalFormatting>
  <conditionalFormatting sqref="J35:T37">
    <cfRule type="expression" dxfId="293" priority="22">
      <formula>AND(OR($BU$26=TRUE, $BU$28=TRUE), LENB(J35)-LEN(J35)&gt;0)</formula>
    </cfRule>
  </conditionalFormatting>
  <conditionalFormatting sqref="K42:K43">
    <cfRule type="expression" dxfId="292" priority="43" stopIfTrue="1">
      <formula>BJ42=TRUE</formula>
    </cfRule>
  </conditionalFormatting>
  <conditionalFormatting sqref="L17 L20">
    <cfRule type="expression" dxfId="291" priority="6">
      <formula>IF(AND($BU$26=TRUE,$BN$8), IF(SUMPRODUCT(LEN(L17)-LEN(SUBSTITUTE(LOWER(L17), MID("abcdefghijklmnopqrstuvwxyz", ROW(INDIRECT("1:26")), 1), ""))) &lt;= 2, TRUE, FALSE), FALSE)</formula>
    </cfRule>
  </conditionalFormatting>
  <conditionalFormatting sqref="L3:AJ3">
    <cfRule type="expression" dxfId="290" priority="14">
      <formula>IF(AND($BU$26=TRUE,$L$3&lt;&gt;""), IF(SUMPRODUCT(LEN(L3)-LEN(SUBSTITUTE(LOWER(L3), MID("abcdefghijklmnopqrstuvwxyz", ROW(INDIRECT("1:26")), 1), ""))) &lt;= 2, TRUE, FALSE), FALSE)</formula>
    </cfRule>
  </conditionalFormatting>
  <conditionalFormatting sqref="L9:AJ10 L4:AJ4 L6:AJ6 J33 J35">
    <cfRule type="expression" dxfId="289" priority="17">
      <formula>IF(AND($BU$26=TRUE,J4&lt;&gt;""), IF(SUMPRODUCT(LEN(J4)-LEN(SUBSTITUTE(LOWER(J4), MID("abcdefghijklmnopqrstuvwxyz", ROW(INDIRECT("1:26")), 1), ""))) &lt;= 2, TRUE, FALSE), FALSE)</formula>
    </cfRule>
  </conditionalFormatting>
  <conditionalFormatting sqref="L20:AJ20">
    <cfRule type="expression" dxfId="288" priority="2">
      <formula>IF(BS19,IF(BD16,FALSE,L20=""),FALSE)</formula>
    </cfRule>
  </conditionalFormatting>
  <conditionalFormatting sqref="M19">
    <cfRule type="expression" dxfId="287" priority="5" stopIfTrue="1">
      <formula>BL19=TRUE</formula>
    </cfRule>
  </conditionalFormatting>
  <conditionalFormatting sqref="N31">
    <cfRule type="expression" dxfId="286" priority="26">
      <formula>AND($U$29=TRUE,$N$30&lt;&gt;TRUE,$AA$30&lt;&gt;TRUE,$N$31="")</formula>
    </cfRule>
    <cfRule type="expression" dxfId="285" priority="23">
      <formula>AND($BU$29,AND($BN$30=FALSE,$CA$30=FALSE,$N$31=""))</formula>
    </cfRule>
  </conditionalFormatting>
  <conditionalFormatting sqref="O8">
    <cfRule type="expression" dxfId="284" priority="19" stopIfTrue="1">
      <formula>BN8=TRUE</formula>
    </cfRule>
  </conditionalFormatting>
  <conditionalFormatting sqref="O23">
    <cfRule type="expression" dxfId="283" priority="29" stopIfTrue="1">
      <formula>BN23=TRUE</formula>
    </cfRule>
  </conditionalFormatting>
  <conditionalFormatting sqref="O25:O26">
    <cfRule type="expression" dxfId="282" priority="32" stopIfTrue="1">
      <formula>BN25=TRUE</formula>
    </cfRule>
  </conditionalFormatting>
  <conditionalFormatting sqref="O28">
    <cfRule type="expression" dxfId="281" priority="34" stopIfTrue="1">
      <formula>BN28=TRUE</formula>
    </cfRule>
  </conditionalFormatting>
  <conditionalFormatting sqref="O29">
    <cfRule type="expression" dxfId="280" priority="20">
      <formula>BN29=TRUE</formula>
    </cfRule>
  </conditionalFormatting>
  <conditionalFormatting sqref="O30">
    <cfRule type="expression" dxfId="279" priority="36">
      <formula>BN30=TRUE</formula>
    </cfRule>
  </conditionalFormatting>
  <conditionalFormatting sqref="O84">
    <cfRule type="expression" dxfId="278" priority="51" stopIfTrue="1">
      <formula>BN84=TRUE</formula>
    </cfRule>
  </conditionalFormatting>
  <conditionalFormatting sqref="O30:Z30">
    <cfRule type="expression" dxfId="277" priority="25">
      <formula>AND($BU$29,AND($BN$30=FALSE,$CA$30=FALSE,$N$31=""))</formula>
    </cfRule>
  </conditionalFormatting>
  <conditionalFormatting sqref="T19">
    <cfRule type="expression" dxfId="276" priority="4" stopIfTrue="1">
      <formula>BS19=TRUE</formula>
    </cfRule>
  </conditionalFormatting>
  <conditionalFormatting sqref="U28:AJ28">
    <cfRule type="expression" dxfId="275" priority="55">
      <formula>$U$28&lt;&gt;""</formula>
    </cfRule>
  </conditionalFormatting>
  <conditionalFormatting sqref="V23">
    <cfRule type="expression" dxfId="274" priority="31" stopIfTrue="1">
      <formula>BU23=TRUE</formula>
    </cfRule>
  </conditionalFormatting>
  <conditionalFormatting sqref="V25:V26">
    <cfRule type="expression" dxfId="273" priority="38" stopIfTrue="1">
      <formula>BU25=TRUE</formula>
    </cfRule>
  </conditionalFormatting>
  <conditionalFormatting sqref="V29 O29">
    <cfRule type="expression" dxfId="272" priority="37">
      <formula>AND($BN$28,AND($BN$29=FALSE,$BU$29=FALSE))</formula>
    </cfRule>
  </conditionalFormatting>
  <conditionalFormatting sqref="V29">
    <cfRule type="expression" dxfId="271" priority="35">
      <formula>BU29=TRUE</formula>
    </cfRule>
  </conditionalFormatting>
  <conditionalFormatting sqref="V85">
    <cfRule type="expression" dxfId="270" priority="52" stopIfTrue="1">
      <formula>BU85=TRUE</formula>
    </cfRule>
  </conditionalFormatting>
  <conditionalFormatting sqref="AC19">
    <cfRule type="notContainsBlanks" dxfId="269" priority="58">
      <formula>LEN(TRIM(AC19))&gt;0</formula>
    </cfRule>
  </conditionalFormatting>
  <conditionalFormatting sqref="AC30">
    <cfRule type="expression" dxfId="268" priority="41">
      <formula>CA30=TRUE</formula>
    </cfRule>
    <cfRule type="expression" dxfId="267" priority="24">
      <formula>AND($BU$29,AND($BN$30=FALSE,$CA$30=FALSE,$N$31=""))</formula>
    </cfRule>
  </conditionalFormatting>
  <conditionalFormatting sqref="AC38:AC39">
    <cfRule type="containsBlanks" dxfId="266" priority="57">
      <formula>LEN(TRIM(AC38))=0</formula>
    </cfRule>
  </conditionalFormatting>
  <conditionalFormatting sqref="AD25">
    <cfRule type="expression" dxfId="265" priority="40" stopIfTrue="1">
      <formula>CC25=TRUE</formula>
    </cfRule>
  </conditionalFormatting>
  <conditionalFormatting sqref="AD33:AD37">
    <cfRule type="expression" dxfId="264" priority="9" stopIfTrue="1">
      <formula>CC33=TRUE</formula>
    </cfRule>
  </conditionalFormatting>
  <conditionalFormatting sqref="AD33:AJ34">
    <cfRule type="expression" dxfId="263" priority="8">
      <formula>IF(OR($CC$33,$CC$34)=FALSE,TRUE,FALSE)</formula>
    </cfRule>
  </conditionalFormatting>
  <conditionalFormatting sqref="AD35:AJ37">
    <cfRule type="expression" dxfId="262"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39667062-D620-463D-B98B-0D10A61F19EE}">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60F72E64-8987-46B8-A23B-92D95ED217AF}">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F909E0C3-E142-43B9-942B-27E8D486D034}">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4834DB40-6E24-451E-B07C-8D287A158F72}">
      <formula1>IF($BU$26=TRUE, IF(SUMPRODUCT(LEN(J33)-LEN(SUBSTITUTE(LOWER(J33), MID("abcdefghijklmnopqrstuvwxyz", ROW(INDIRECT("1:26")), 1), ""))) &lt;= 2, FALSE, TRUE), TRUE)</formula1>
    </dataValidation>
    <dataValidation type="custom" allowBlank="1" showInputMessage="1" showErrorMessage="1" errorTitle="123" sqref="U26" xr:uid="{F3E8152F-E8FE-4E5C-B5EC-CB76AF53E3ED}">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AA82807E-30C9-49A0-9373-334B387920E6}"/>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54B176D6-07B1-4F53-A9C6-0E050D8E5C43}"/>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A0502762-D922-4020-BB50-3FF7BB007A46}">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DAE695C2-7FB8-41BD-8820-EAC8D2DCB85B}">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C17123B6-E545-4B22-9E85-CD9E1BF74116}">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DDACAEA3-D929-440F-A6AF-B9A6C89AEEAA}"/>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3412B16-8F30-43A7-B436-45ECB2C74646}"/>
    <hyperlink ref="A16" location="附件一、付款切結書!Print_Area" display="付款切結書連結" xr:uid="{10C8B416-E490-477B-841F-2AC7886AC273}"/>
    <hyperlink ref="A23:A26" location="'安心資訊平台聲明書(事後申請)'!Print_Area" display="'安心資訊平台聲明書(事後申請)'!Print_Area" xr:uid="{08E90A52-19E1-4DC1-AECF-E979B3E01423}"/>
    <hyperlink ref="A9" location="附件一、付款切結書!A1" display="payment statement" xr:uid="{4BD88BB9-F345-47B2-8582-1447479BF79A}"/>
    <hyperlink ref="A33" location="附件二、委託檢測聲明書!A1" display="Statemen of authorization" xr:uid="{D1ACF2B4-C29D-4DAF-A545-771D351A73BD}"/>
    <hyperlink ref="A37" location="附件二、委託檢測聲明書!Print_Area" display="委託檢測聲明書連結" xr:uid="{03F41E5D-5E26-4891-973C-4107150E7E16}"/>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抗菌試驗
Ultra Trace and Industrial Safety Hygiene Laboratory Application Form -Antibacterial test</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No.:&amp;R&amp;"微軟正黑體"&amp;9版次Version：3.5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49153"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49154"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49155"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49156"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49157"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49158"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49159"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49160"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49161"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49162"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49163"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49164"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49165"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49166"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49167"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49168"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49169"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49170"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49171"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49172"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49173"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49174"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49175"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49176"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49177"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49178"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49179"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49180"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49181"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49182"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49183"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49184"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49185"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49186"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49187"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49188"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49189"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49190"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49191"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49192"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2F17C-E21F-4478-B952-F6BC9F3117DD}">
  <sheetPr codeName="Sheet3">
    <tabColor rgb="FFFFC000"/>
    <outlinePr applyStyles="1" summaryBelow="0"/>
  </sheetPr>
  <dimension ref="B1:CK51"/>
  <sheetViews>
    <sheetView tabSelected="1" view="pageBreakPreview" zoomScaleNormal="100" zoomScaleSheetLayoutView="100" workbookViewId="0">
      <selection activeCell="B2" sqref="B2:AK2"/>
    </sheetView>
  </sheetViews>
  <sheetFormatPr defaultRowHeight="15.75"/>
  <cols>
    <col min="1" max="1" width="1.5703125" customWidth="1"/>
    <col min="2" max="37" width="3.42578125" style="2" customWidth="1"/>
    <col min="38" max="38" width="3.5703125" hidden="1" customWidth="1"/>
    <col min="39" max="39" width="9.5703125" hidden="1" customWidth="1"/>
    <col min="40" max="40" width="10.28515625" hidden="1" customWidth="1"/>
    <col min="41" max="41" width="9.140625" hidden="1" customWidth="1"/>
    <col min="42" max="42" width="10.28515625" hidden="1" customWidth="1"/>
    <col min="43" max="44" width="9.140625" hidden="1" customWidth="1"/>
    <col min="45" max="45" width="7.28515625" hidden="1" customWidth="1"/>
    <col min="46" max="51" width="9.140625" hidden="1" customWidth="1"/>
    <col min="52" max="52" width="0" hidden="1" customWidth="1"/>
    <col min="53" max="53" width="11.85546875" customWidth="1"/>
    <col min="54" max="89" width="3.5703125" style="28" hidden="1" customWidth="1"/>
  </cols>
  <sheetData>
    <row r="1" spans="2:89" ht="16.5" customHeight="1" thickTop="1">
      <c r="B1" s="632" t="s">
        <v>2</v>
      </c>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4"/>
      <c r="AL1" s="5"/>
      <c r="AN1" s="6" t="s">
        <v>44</v>
      </c>
      <c r="AP1" s="6" t="s">
        <v>45</v>
      </c>
      <c r="AU1" s="7"/>
      <c r="AV1" s="7"/>
      <c r="AW1" s="7"/>
      <c r="AX1" s="7"/>
      <c r="AY1" s="8" t="str" cm="1">
        <f t="array" ref="AY1">IF(SUMPRODUCT(--(LEN(TRIM(AT3:AT1000))&gt;0))&gt;0,"《"&amp;B1&amp;"》","")</f>
        <v/>
      </c>
      <c r="BB1" s="635" t="s">
        <v>119</v>
      </c>
      <c r="BC1" s="636"/>
      <c r="BD1" s="636"/>
      <c r="BE1" s="636"/>
      <c r="BF1" s="636"/>
      <c r="BG1" s="636"/>
      <c r="BH1" s="636"/>
      <c r="BI1" s="636"/>
      <c r="BJ1" s="636"/>
      <c r="BK1" s="636"/>
      <c r="BL1" s="636"/>
      <c r="BM1" s="636"/>
      <c r="BN1" s="636"/>
      <c r="BO1" s="636"/>
      <c r="BP1" s="636"/>
      <c r="BQ1" s="636"/>
      <c r="BR1" s="636"/>
      <c r="BS1" s="636"/>
      <c r="BT1" s="636"/>
      <c r="BU1" s="636"/>
      <c r="BV1" s="636"/>
      <c r="BW1" s="636"/>
      <c r="BX1" s="636"/>
      <c r="BY1" s="636"/>
      <c r="BZ1" s="636"/>
      <c r="CA1" s="636"/>
      <c r="CB1" s="636"/>
      <c r="CC1" s="636"/>
      <c r="CD1" s="636"/>
      <c r="CE1" s="636"/>
      <c r="CF1" s="636"/>
      <c r="CG1" s="636"/>
      <c r="CH1" s="636"/>
      <c r="CI1" s="636"/>
      <c r="CJ1" s="636"/>
      <c r="CK1" s="637"/>
    </row>
    <row r="2" spans="2:89" ht="32.25" customHeight="1">
      <c r="B2" s="638" t="s">
        <v>550</v>
      </c>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40"/>
      <c r="AL2" s="9" t="s">
        <v>46</v>
      </c>
      <c r="AM2" s="9" t="s">
        <v>47</v>
      </c>
      <c r="AN2" s="9" t="s">
        <v>48</v>
      </c>
      <c r="AO2" s="10" t="s">
        <v>49</v>
      </c>
      <c r="AP2" s="9" t="s">
        <v>50</v>
      </c>
      <c r="AQ2" s="9" t="s">
        <v>51</v>
      </c>
      <c r="AR2" s="9" t="s">
        <v>52</v>
      </c>
      <c r="AS2" s="9" t="s">
        <v>53</v>
      </c>
      <c r="AT2" s="9" t="s">
        <v>47</v>
      </c>
      <c r="AU2" s="11"/>
      <c r="AV2" s="11"/>
      <c r="AW2" s="7"/>
      <c r="AX2" s="7"/>
      <c r="AY2" s="71" t="str" cm="1">
        <f t="array" ref="AY2">IF(AY1&lt;&gt;"",LOOKUP(2,1/(AT3:AT1000&lt;&gt;""),AT3:AT1000),"")</f>
        <v/>
      </c>
      <c r="BB2" s="641" t="s">
        <v>1</v>
      </c>
      <c r="BC2" s="639"/>
      <c r="BD2" s="639"/>
      <c r="BE2" s="639"/>
      <c r="BF2" s="639"/>
      <c r="BG2" s="639"/>
      <c r="BH2" s="639"/>
      <c r="BI2" s="639"/>
      <c r="BJ2" s="639"/>
      <c r="BK2" s="639"/>
      <c r="BL2" s="639"/>
      <c r="BM2" s="639"/>
      <c r="BN2" s="639"/>
      <c r="BO2" s="639"/>
      <c r="BP2" s="639"/>
      <c r="BQ2" s="639"/>
      <c r="BR2" s="639"/>
      <c r="BS2" s="639"/>
      <c r="BT2" s="639"/>
      <c r="BU2" s="639"/>
      <c r="BV2" s="639"/>
      <c r="BW2" s="639"/>
      <c r="BX2" s="639"/>
      <c r="BY2" s="639"/>
      <c r="BZ2" s="639"/>
      <c r="CA2" s="639"/>
      <c r="CB2" s="639"/>
      <c r="CC2" s="639"/>
      <c r="CD2" s="639"/>
      <c r="CE2" s="639"/>
      <c r="CF2" s="639"/>
      <c r="CG2" s="639"/>
      <c r="CH2" s="639"/>
      <c r="CI2" s="639"/>
      <c r="CJ2" s="639"/>
      <c r="CK2" s="642"/>
    </row>
    <row r="3" spans="2:89">
      <c r="B3" s="646" t="s">
        <v>18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8"/>
      <c r="AL3" s="12">
        <v>1</v>
      </c>
      <c r="AM3" t="str">
        <f>B3</f>
        <v>(請勾選測試方法→時間點→執行菌株Please tick :  method → time point → Bacterial)</v>
      </c>
      <c r="AN3" t="b">
        <f>OR(AK4&gt;0,AK9&gt;0,AK12&gt;0)</f>
        <v>0</v>
      </c>
      <c r="AO3" t="s">
        <v>56</v>
      </c>
      <c r="AP3" t="b">
        <f>OR(AK4&gt;0,AK9&gt;0,AK12&gt;0)</f>
        <v>0</v>
      </c>
      <c r="AQ3" s="13" t="b">
        <f>AND($AN3,$AP3)</f>
        <v>0</v>
      </c>
      <c r="AR3" s="13" t="b">
        <f>IF($AN3=TRUE,$AP3&lt;&gt;TRUE)</f>
        <v>0</v>
      </c>
      <c r="AT3" s="14" t="str">
        <f>IF(AQ3=TRUE,
    IF(AL3=3,
        IF(AM3="", "", "        "&amp;REPT("-", LEN(AO3) - LEN(SUBSTITUTE(AO3, "-", "")))&amp;AM3&amp;CHAR(10)),
        IF(AL3=1, ""&amp;AM3&amp;CHAR(10),
           IF(AL3=2, "      █"&amp;AM3&amp;CHAR(10), AM3&amp;CHAR(10))
        )
    ),
    "")</f>
        <v/>
      </c>
      <c r="AU3" s="7"/>
      <c r="AV3" s="7"/>
      <c r="AW3" s="7"/>
      <c r="AX3" s="7"/>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43" t="s">
        <v>120</v>
      </c>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3"/>
      <c r="CC3" s="643"/>
      <c r="CD3" s="643"/>
      <c r="CE3" s="643"/>
      <c r="CF3" s="643"/>
      <c r="CG3" s="643"/>
      <c r="CH3" s="643"/>
      <c r="CI3" s="643"/>
      <c r="CJ3" s="643"/>
      <c r="CK3" s="27">
        <f>COUNTIF(BB4:BB4,TRUE)</f>
        <v>0</v>
      </c>
    </row>
    <row r="4" spans="2:89">
      <c r="B4" s="649" t="s">
        <v>32</v>
      </c>
      <c r="C4" s="650"/>
      <c r="D4" s="650"/>
      <c r="E4" s="650"/>
      <c r="F4" s="650"/>
      <c r="G4" s="650"/>
      <c r="H4" s="650"/>
      <c r="I4" s="650"/>
      <c r="J4" s="650"/>
      <c r="K4" s="650"/>
      <c r="L4" s="650"/>
      <c r="M4" s="650"/>
      <c r="N4" s="650"/>
      <c r="O4" s="650"/>
      <c r="P4" s="650"/>
      <c r="Q4" s="650"/>
      <c r="R4" s="650"/>
      <c r="S4" s="650"/>
      <c r="T4" s="650"/>
      <c r="U4" s="650"/>
      <c r="V4" s="650"/>
      <c r="W4" s="650"/>
      <c r="X4" s="650"/>
      <c r="Y4" s="650"/>
      <c r="Z4" s="650"/>
      <c r="AA4" s="650"/>
      <c r="AB4" s="650"/>
      <c r="AC4" s="650"/>
      <c r="AD4" s="650"/>
      <c r="AE4" s="650"/>
      <c r="AF4" s="650"/>
      <c r="AG4" s="650"/>
      <c r="AH4" s="650"/>
      <c r="AI4" s="650"/>
      <c r="AJ4" s="650"/>
      <c r="AK4" s="351">
        <f>COUNTIF(BC5:BC7,TRUE)+COUNTIF(BH5:BH7,TRUE)+COUNTIF(BM5:BM7,TRUE)+COUNTIF(BR5:BR7,TRUE)+COUNTIF(BX5:BX6,TRUE)+COUNTIF(CC5:CC6,TRUE)</f>
        <v>0</v>
      </c>
      <c r="AL4" s="15">
        <v>1</v>
      </c>
      <c r="AM4" t="str">
        <f>IF(AS4="","",AS4)&amp;B4</f>
        <v>【!!!未完全填寫!!!】測試方法選擇Method:</v>
      </c>
      <c r="AN4" s="7" t="b">
        <f>AN3</f>
        <v>0</v>
      </c>
      <c r="AO4" s="7" t="s">
        <v>54</v>
      </c>
      <c r="AP4" t="b">
        <f>TRUE</f>
        <v>1</v>
      </c>
      <c r="AQ4" s="13" t="b">
        <f t="shared" ref="AQ4:AQ5" si="0">AND($AN4,$AP4)</f>
        <v>0</v>
      </c>
      <c r="AR4" s="13" t="b">
        <f>IF($AN4=TRUE,$AP4&lt;&gt;TRUE)</f>
        <v>0</v>
      </c>
      <c r="AS4" t="str">
        <f>IF(OR(AL3=1,AL3=2),IF(AND(AK4&gt;0)=FALSE,"【!!!未完全填寫!!!】",""),"")</f>
        <v>【!!!未完全填寫!!!】</v>
      </c>
      <c r="AT4" s="14" t="str">
        <f>AT3&amp;IF(AQ4=TRUE,
    IF(AL4=3,
        IF(AM4="", "", "        "&amp;REPT("-", LEN(AO4) - LEN(SUBSTITUTE(AO4, "-", "")))&amp;AM4&amp;CHAR(10)),
        IF(AL4=1, ""&amp;AM4&amp;CHAR(10),
           IF(AL4=2, "      █"&amp;AM4&amp;CHAR(10), AM4&amp;CHAR(10))
        )
    ),
    "")</f>
        <v/>
      </c>
      <c r="AU4" s="7"/>
      <c r="AV4" s="7"/>
      <c r="AW4" s="16"/>
      <c r="AX4" s="16"/>
      <c r="AY4" s="17"/>
      <c r="BB4" s="29" t="b">
        <v>0</v>
      </c>
      <c r="BC4" s="652"/>
      <c r="BD4" s="652"/>
      <c r="BE4" s="652"/>
      <c r="BF4" s="652"/>
      <c r="BG4" s="652"/>
      <c r="BH4" s="652"/>
      <c r="BI4" s="652"/>
      <c r="BJ4" s="652"/>
      <c r="BK4" s="652"/>
      <c r="BL4" s="652"/>
      <c r="BM4" s="652"/>
      <c r="BN4" s="652"/>
      <c r="BO4" s="652"/>
      <c r="BP4" s="652"/>
      <c r="BQ4" s="652"/>
      <c r="BR4" s="652"/>
      <c r="BS4" s="652"/>
      <c r="BT4" s="652"/>
      <c r="BU4" s="652"/>
      <c r="BV4" s="652"/>
      <c r="BW4" s="652"/>
      <c r="BX4" s="652"/>
      <c r="BY4" s="652"/>
      <c r="BZ4" s="652"/>
      <c r="CA4" s="652"/>
      <c r="CB4" s="652"/>
      <c r="CC4" s="652"/>
      <c r="CD4" s="652"/>
      <c r="CE4" s="652"/>
      <c r="CF4" s="652"/>
      <c r="CG4" s="652"/>
      <c r="CH4" s="652"/>
      <c r="CI4" s="652"/>
      <c r="CJ4" s="652"/>
      <c r="CK4" s="652"/>
    </row>
    <row r="5" spans="2:89">
      <c r="B5" s="346"/>
      <c r="C5" s="58" t="b">
        <f>$BC$5</f>
        <v>0</v>
      </c>
      <c r="D5" s="651" t="s">
        <v>3</v>
      </c>
      <c r="E5" s="651"/>
      <c r="F5" s="651"/>
      <c r="G5" s="651"/>
      <c r="H5" s="61" t="b">
        <f>$BH$5</f>
        <v>0</v>
      </c>
      <c r="I5" s="651" t="s">
        <v>6</v>
      </c>
      <c r="J5" s="651"/>
      <c r="K5" s="651"/>
      <c r="L5" s="651"/>
      <c r="M5" s="61" t="b">
        <f>$BM$5</f>
        <v>0</v>
      </c>
      <c r="N5" s="651" t="s">
        <v>9</v>
      </c>
      <c r="O5" s="651"/>
      <c r="P5" s="651"/>
      <c r="Q5" s="651"/>
      <c r="R5" s="61" t="b">
        <f>$BR$5</f>
        <v>0</v>
      </c>
      <c r="S5" s="651" t="s">
        <v>19</v>
      </c>
      <c r="T5" s="651"/>
      <c r="U5" s="651"/>
      <c r="V5" s="651"/>
      <c r="W5" s="60"/>
      <c r="X5" s="61">
        <f>$BX$5</f>
        <v>0</v>
      </c>
      <c r="Y5" s="651" t="s">
        <v>13</v>
      </c>
      <c r="Z5" s="651"/>
      <c r="AA5" s="651"/>
      <c r="AB5" s="651"/>
      <c r="AC5" s="61">
        <f>$CC$5</f>
        <v>0</v>
      </c>
      <c r="AD5" s="651" t="s">
        <v>15</v>
      </c>
      <c r="AE5" s="651"/>
      <c r="AF5" s="651"/>
      <c r="AG5" s="651"/>
      <c r="AH5" s="60"/>
      <c r="AI5" s="60"/>
      <c r="AJ5" s="60"/>
      <c r="AK5" s="352"/>
      <c r="AL5" s="15">
        <v>2</v>
      </c>
      <c r="AM5" t="str">
        <f>IF(BC5,D5,"")&amp;IF(BH5,I5,"")&amp;IF(BM5,N5,"")&amp;IF(BR5,S5,"")&amp;IF(BX5,Y5,"")&amp;IF(CC5,AD5,"")&amp;IF(BC6,D6,"")&amp;IF(BH6,I6,"")&amp;IF(BM6,N6,"")&amp;IF(BR6,S6,"")&amp;IF(BX6,Y6,"")&amp;IF(CC6,AD6,"")&amp;IF(BC7,D7,"")&amp;IF(BH7,I7,"")&amp;IF(BM7,N7,"")&amp;IF(BR7,S7,"")</f>
        <v/>
      </c>
      <c r="AN5" s="7" t="b">
        <f>OR(BC5:BC7,BH5:BH7,BM5:BM7,BR5:BR7,BX5:BX6,CC5:CC6)</f>
        <v>0</v>
      </c>
      <c r="AO5" s="7" t="s">
        <v>55</v>
      </c>
      <c r="AP5" t="b">
        <f>OR(BC5:BC7,BH5:BH7,BM5:BM7,BR5:BR7,BX5:BX6,CC5:CC6)</f>
        <v>0</v>
      </c>
      <c r="AQ5" s="13" t="b">
        <f t="shared" si="0"/>
        <v>0</v>
      </c>
      <c r="AR5" s="13" t="b">
        <f>IF($AN5=TRUE,$AP5&lt;&gt;TRUE)</f>
        <v>0</v>
      </c>
      <c r="AT5" s="14" t="str">
        <f t="shared" ref="AT5:AT50" si="1">AT4&amp;IF(AQ5=TRUE,
    IF(AL5=3,
        IF(AM5="", "", "        "&amp;REPT("-", LEN(AO5) - LEN(SUBSTITUTE(AO5, "-", "")))&amp;AM5&amp;CHAR(10)),
        IF(AL5=1, ""&amp;AM5&amp;CHAR(10),
           IF(AL5=2, "      █"&amp;AM5&amp;CHAR(10), AM5&amp;CHAR(10))
        )
    ),
    "")</f>
        <v/>
      </c>
      <c r="BB5" s="653" t="s">
        <v>122</v>
      </c>
      <c r="BC5" s="654" t="b">
        <v>0</v>
      </c>
      <c r="BD5" s="654"/>
      <c r="BE5" s="654"/>
      <c r="BF5" s="654"/>
      <c r="BG5" s="654"/>
      <c r="BH5" s="654" t="b">
        <v>0</v>
      </c>
      <c r="BI5" s="654"/>
      <c r="BJ5" s="654"/>
      <c r="BK5" s="654"/>
      <c r="BL5" s="654"/>
      <c r="BM5" s="654" t="b">
        <v>0</v>
      </c>
      <c r="BN5" s="654"/>
      <c r="BO5" s="654"/>
      <c r="BP5" s="654"/>
      <c r="BQ5" s="654"/>
      <c r="BR5" s="654" t="b">
        <v>0</v>
      </c>
      <c r="BS5" s="654"/>
      <c r="BT5" s="654"/>
      <c r="BU5" s="654"/>
      <c r="BV5" s="654"/>
      <c r="BW5" s="654"/>
      <c r="BX5" s="654"/>
      <c r="BY5" s="654"/>
      <c r="BZ5" s="654"/>
      <c r="CA5" s="654"/>
      <c r="CB5" s="654"/>
      <c r="CC5" s="654"/>
      <c r="CD5" s="654"/>
      <c r="CE5" s="654"/>
      <c r="CF5" s="654"/>
      <c r="CG5" s="654"/>
      <c r="CH5" s="654"/>
      <c r="CI5" s="654"/>
      <c r="CJ5" s="654"/>
      <c r="CK5" s="655"/>
    </row>
    <row r="6" spans="2:89" ht="15.75" customHeight="1" thickBot="1">
      <c r="B6" s="346"/>
      <c r="C6" s="58" t="b">
        <f>$BC$6</f>
        <v>0</v>
      </c>
      <c r="D6" s="651" t="s">
        <v>4</v>
      </c>
      <c r="E6" s="651"/>
      <c r="F6" s="651"/>
      <c r="G6" s="651"/>
      <c r="H6" s="61">
        <f>$BH$6</f>
        <v>0</v>
      </c>
      <c r="I6" s="651" t="s">
        <v>11</v>
      </c>
      <c r="J6" s="651"/>
      <c r="K6" s="651"/>
      <c r="L6" s="651"/>
      <c r="M6" s="61">
        <f>$BM$6</f>
        <v>0</v>
      </c>
      <c r="N6" s="651" t="s">
        <v>10</v>
      </c>
      <c r="O6" s="651"/>
      <c r="P6" s="651"/>
      <c r="Q6" s="651"/>
      <c r="R6" s="61" t="b">
        <f>$BR$6</f>
        <v>0</v>
      </c>
      <c r="S6" s="651" t="s">
        <v>24</v>
      </c>
      <c r="T6" s="651"/>
      <c r="U6" s="651"/>
      <c r="V6" s="651"/>
      <c r="W6" s="60"/>
      <c r="X6" s="61">
        <f>$BX$6</f>
        <v>0</v>
      </c>
      <c r="Y6" s="651"/>
      <c r="Z6" s="651"/>
      <c r="AA6" s="651"/>
      <c r="AB6" s="651"/>
      <c r="AC6" s="61">
        <f>$CC$6</f>
        <v>0</v>
      </c>
      <c r="AD6" s="651"/>
      <c r="AE6" s="651"/>
      <c r="AF6" s="651"/>
      <c r="AG6" s="651"/>
      <c r="AH6" s="60"/>
      <c r="AI6" s="60"/>
      <c r="AJ6" s="60"/>
      <c r="AK6" s="352"/>
      <c r="AL6">
        <v>2</v>
      </c>
      <c r="AT6" s="14" t="str">
        <f t="shared" si="1"/>
        <v/>
      </c>
      <c r="BB6" s="653" t="s">
        <v>113</v>
      </c>
      <c r="BC6" s="654" t="b">
        <v>0</v>
      </c>
      <c r="BD6" s="654"/>
      <c r="BE6" s="654"/>
      <c r="BF6" s="654">
        <v>4.0999999999999996</v>
      </c>
      <c r="BG6" s="654"/>
      <c r="BH6" s="30"/>
      <c r="BI6" s="30"/>
      <c r="BJ6" s="30"/>
      <c r="BK6" s="30"/>
      <c r="BL6" s="30"/>
      <c r="BM6" s="30"/>
      <c r="BN6" s="30"/>
      <c r="BO6" s="30"/>
      <c r="BP6" s="30"/>
      <c r="BQ6" s="30"/>
      <c r="BR6" s="30" t="b">
        <v>0</v>
      </c>
      <c r="BS6" s="30"/>
      <c r="BT6" s="30"/>
      <c r="BU6" s="30"/>
      <c r="BV6" s="30"/>
      <c r="BW6" s="30"/>
      <c r="BX6" s="30"/>
      <c r="BY6" s="30"/>
      <c r="BZ6" s="30"/>
      <c r="CA6" s="30"/>
      <c r="CB6" s="30"/>
      <c r="CC6" s="30"/>
      <c r="CD6" s="30"/>
      <c r="CE6" s="30"/>
      <c r="CF6" s="30"/>
      <c r="CG6" s="30"/>
      <c r="CH6" s="30"/>
      <c r="CI6" s="30"/>
      <c r="CJ6" s="30"/>
      <c r="CK6" s="31"/>
    </row>
    <row r="7" spans="2:89" ht="15.75" hidden="1" customHeight="1" thickBot="1">
      <c r="B7" s="346"/>
      <c r="C7" s="58" t="b">
        <f>$BC$7</f>
        <v>0</v>
      </c>
      <c r="D7" s="656"/>
      <c r="E7" s="656"/>
      <c r="F7" s="656"/>
      <c r="G7" s="656"/>
      <c r="H7" s="359" t="b">
        <f>$BH$7</f>
        <v>0</v>
      </c>
      <c r="I7" s="656"/>
      <c r="J7" s="656"/>
      <c r="K7" s="656"/>
      <c r="L7" s="656"/>
      <c r="M7" s="359" t="b">
        <f>$BM$7</f>
        <v>0</v>
      </c>
      <c r="N7" s="656"/>
      <c r="O7" s="656"/>
      <c r="P7" s="656"/>
      <c r="Q7" s="656"/>
      <c r="R7" s="359" t="b">
        <f>$BR$7</f>
        <v>0</v>
      </c>
      <c r="S7" s="656"/>
      <c r="T7" s="656"/>
      <c r="U7" s="656"/>
      <c r="V7" s="656"/>
      <c r="W7" s="360"/>
      <c r="X7" s="360"/>
      <c r="Y7" s="360"/>
      <c r="Z7" s="360"/>
      <c r="AA7" s="360"/>
      <c r="AB7" s="361"/>
      <c r="AC7" s="360"/>
      <c r="AD7" s="360"/>
      <c r="AE7" s="360"/>
      <c r="AF7" s="360"/>
      <c r="AG7" s="360"/>
      <c r="AH7" s="360"/>
      <c r="AI7" s="360"/>
      <c r="AJ7" s="360"/>
      <c r="AK7" s="352"/>
      <c r="AL7">
        <v>2</v>
      </c>
      <c r="AT7" s="14" t="str">
        <f t="shared" si="1"/>
        <v/>
      </c>
      <c r="BB7" s="644" t="s">
        <v>114</v>
      </c>
      <c r="BC7" s="645" t="b">
        <v>0</v>
      </c>
      <c r="BD7" s="645"/>
      <c r="BE7" s="645"/>
      <c r="BF7" s="645"/>
      <c r="BG7" s="645"/>
      <c r="BH7" s="645" t="b">
        <v>0</v>
      </c>
      <c r="BI7" s="645"/>
      <c r="BJ7" s="645"/>
      <c r="BK7" s="645"/>
      <c r="BL7" s="32"/>
      <c r="BM7" s="32" t="b">
        <v>0</v>
      </c>
      <c r="BN7" s="32"/>
      <c r="BO7" s="32"/>
      <c r="BP7" s="32"/>
      <c r="BQ7" s="32"/>
      <c r="BR7" s="32" t="b">
        <v>0</v>
      </c>
      <c r="BS7" s="32"/>
      <c r="BT7" s="32"/>
      <c r="BU7" s="32"/>
      <c r="BV7" s="32"/>
      <c r="BW7" s="32"/>
      <c r="BX7" s="32"/>
      <c r="BY7" s="32"/>
      <c r="BZ7" s="32"/>
      <c r="CA7" s="32"/>
      <c r="CB7" s="32"/>
      <c r="CC7" s="32"/>
      <c r="CD7" s="32"/>
      <c r="CE7" s="32"/>
      <c r="CF7" s="32"/>
      <c r="CG7" s="32"/>
      <c r="CH7" s="32"/>
      <c r="CI7" s="32"/>
      <c r="CJ7" s="32"/>
      <c r="CK7" s="33"/>
    </row>
    <row r="8" spans="2:89">
      <c r="B8" s="347" t="s">
        <v>20</v>
      </c>
      <c r="C8" s="59"/>
      <c r="D8" s="59"/>
      <c r="E8" s="59"/>
      <c r="F8" s="59"/>
      <c r="G8" s="60"/>
      <c r="H8" s="59"/>
      <c r="I8" s="59"/>
      <c r="J8" s="59"/>
      <c r="K8" s="59"/>
      <c r="L8" s="60"/>
      <c r="M8" s="60"/>
      <c r="N8" s="60"/>
      <c r="O8" s="60"/>
      <c r="P8" s="60"/>
      <c r="Q8" s="60"/>
      <c r="R8" s="60"/>
      <c r="S8" s="60"/>
      <c r="T8" s="60"/>
      <c r="U8" s="60"/>
      <c r="V8" s="60"/>
      <c r="W8" s="60"/>
      <c r="X8" s="60"/>
      <c r="Y8" s="60"/>
      <c r="Z8" s="60"/>
      <c r="AA8" s="60"/>
      <c r="AB8" s="60"/>
      <c r="AC8" s="60"/>
      <c r="AD8" s="60"/>
      <c r="AE8" s="60"/>
      <c r="AF8" s="60"/>
      <c r="AG8" s="60"/>
      <c r="AH8" s="60"/>
      <c r="AI8" s="60"/>
      <c r="AJ8" s="60"/>
      <c r="AK8" s="353"/>
      <c r="AL8" s="15">
        <v>3</v>
      </c>
      <c r="AM8" t="str">
        <f>IF(BR5,S5,"")</f>
        <v/>
      </c>
      <c r="AN8" s="7" t="b">
        <f>BR5</f>
        <v>0</v>
      </c>
      <c r="AO8" s="7" t="s">
        <v>57</v>
      </c>
      <c r="AP8" t="b">
        <f>TRUE</f>
        <v>1</v>
      </c>
      <c r="AQ8" s="13" t="b">
        <f t="shared" ref="AQ8:AQ50" si="2">AND($AN8,$AP8)</f>
        <v>0</v>
      </c>
      <c r="AR8" s="13" t="b">
        <f>IF($AN8=TRUE,$AP8&lt;&gt;TRUE)</f>
        <v>0</v>
      </c>
      <c r="AT8" s="14" t="str">
        <f t="shared" si="1"/>
        <v/>
      </c>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row>
    <row r="9" spans="2:89">
      <c r="B9" s="649" t="s">
        <v>31</v>
      </c>
      <c r="C9" s="650"/>
      <c r="D9" s="650"/>
      <c r="E9" s="650"/>
      <c r="F9" s="650"/>
      <c r="G9" s="650"/>
      <c r="H9" s="650"/>
      <c r="I9" s="650"/>
      <c r="J9" s="650"/>
      <c r="K9" s="650"/>
      <c r="L9" s="650"/>
      <c r="M9" s="650"/>
      <c r="N9" s="650"/>
      <c r="O9" s="650"/>
      <c r="P9" s="650"/>
      <c r="Q9" s="650"/>
      <c r="R9" s="650"/>
      <c r="S9" s="650"/>
      <c r="T9" s="650"/>
      <c r="U9" s="650"/>
      <c r="V9" s="650"/>
      <c r="W9" s="650"/>
      <c r="X9" s="650"/>
      <c r="Y9" s="650"/>
      <c r="Z9" s="650"/>
      <c r="AA9" s="650"/>
      <c r="AB9" s="650"/>
      <c r="AC9" s="650"/>
      <c r="AD9" s="650"/>
      <c r="AE9" s="650"/>
      <c r="AF9" s="650"/>
      <c r="AG9" s="650"/>
      <c r="AH9" s="650"/>
      <c r="AI9" s="650"/>
      <c r="AJ9" s="650"/>
      <c r="AK9" s="351">
        <f>COUNTIF(BC10,TRUE)+COUNTIF(BG10,TRUE)+COUNTIF(BK10,TRUE)+COUNTIF(BO10,TRUE)+COUNTIF(BS10,TRUE)+COUNTIF(BW10,TRUE)+COUNTIF(BC11,TRUE)</f>
        <v>0</v>
      </c>
      <c r="AL9" s="15">
        <v>1</v>
      </c>
      <c r="AM9" t="str">
        <f>IF(AS9="","",AS9)&amp;B9</f>
        <v>【!!!未完全填寫!!!】作用時間點選擇Time point:</v>
      </c>
      <c r="AN9" s="7" t="b">
        <f>AN3</f>
        <v>0</v>
      </c>
      <c r="AO9" s="7" t="s">
        <v>61</v>
      </c>
      <c r="AP9" t="b">
        <f>TRUE</f>
        <v>1</v>
      </c>
      <c r="AQ9" s="13" t="b">
        <f t="shared" si="2"/>
        <v>0</v>
      </c>
      <c r="AR9" s="13" t="b">
        <f>IF($AN9=TRUE,$AP9&lt;&gt;TRUE)</f>
        <v>0</v>
      </c>
      <c r="AS9" t="str">
        <f>IF(OR(AL3=1,AL3=2),IF(AND(AK9&gt;0)=FALSE,"【!!!未完全填寫!!!】",""),"")</f>
        <v>【!!!未完全填寫!!!】</v>
      </c>
      <c r="AT9" s="14" t="str">
        <f t="shared" si="1"/>
        <v/>
      </c>
    </row>
    <row r="10" spans="2:89">
      <c r="B10" s="348"/>
      <c r="C10" s="61" t="b">
        <f>$BC$10</f>
        <v>0</v>
      </c>
      <c r="D10" s="651" t="s">
        <v>21</v>
      </c>
      <c r="E10" s="651"/>
      <c r="F10" s="651"/>
      <c r="G10" s="61" t="b">
        <f>$BG$10</f>
        <v>0</v>
      </c>
      <c r="H10" s="651" t="s">
        <v>25</v>
      </c>
      <c r="I10" s="651"/>
      <c r="J10" s="651"/>
      <c r="K10" s="61">
        <f>$BK$10</f>
        <v>0</v>
      </c>
      <c r="L10" s="651" t="s">
        <v>26</v>
      </c>
      <c r="M10" s="651"/>
      <c r="N10" s="651"/>
      <c r="O10" s="61">
        <f>$BO$10</f>
        <v>0</v>
      </c>
      <c r="P10" s="651" t="s">
        <v>27</v>
      </c>
      <c r="Q10" s="651"/>
      <c r="R10" s="651"/>
      <c r="S10" s="61">
        <f>$BS$10</f>
        <v>0</v>
      </c>
      <c r="T10" s="651" t="s">
        <v>28</v>
      </c>
      <c r="U10" s="651"/>
      <c r="V10" s="651"/>
      <c r="W10" s="61">
        <f>$BW$10</f>
        <v>0</v>
      </c>
      <c r="X10" s="651" t="s">
        <v>29</v>
      </c>
      <c r="Y10" s="651"/>
      <c r="Z10" s="651"/>
      <c r="AA10" s="57"/>
      <c r="AB10" s="57"/>
      <c r="AC10" s="57"/>
      <c r="AD10" s="57"/>
      <c r="AE10" s="57"/>
      <c r="AF10" s="57"/>
      <c r="AG10" s="57"/>
      <c r="AH10" s="57"/>
      <c r="AI10" s="57"/>
      <c r="AJ10" s="57"/>
      <c r="AK10" s="352"/>
      <c r="AL10">
        <v>2</v>
      </c>
      <c r="AM10" t="str">
        <f>IF(BC10,D10,"")&amp;IF(BG10,H10,"")&amp;IF(BK10,L10,"")&amp;IF(BO10,P10,"")&amp;IF(BS10,T10,"")&amp;IF(BW10,X10,"")&amp;IF(BC11,D11&amp;Y11,"")</f>
        <v/>
      </c>
      <c r="AN10" t="b">
        <f>OR(BC10,BG10,BK10,BO10,BS10,BW10,BC11)</f>
        <v>0</v>
      </c>
      <c r="AO10" s="7" t="s">
        <v>58</v>
      </c>
      <c r="AP10" t="b">
        <f>OR(BC10,BG10,BK10,BO10,BS10,BW10,BC11)</f>
        <v>0</v>
      </c>
      <c r="AQ10" s="13" t="b">
        <f t="shared" si="2"/>
        <v>0</v>
      </c>
      <c r="AR10" s="13" t="b">
        <f>IF($AN10=TRUE,$AP10&lt;&gt;TRUE)</f>
        <v>0</v>
      </c>
      <c r="AT10" s="14" t="str">
        <f t="shared" si="1"/>
        <v/>
      </c>
      <c r="BB10" s="28" t="b">
        <v>0</v>
      </c>
      <c r="BC10" s="28" t="b">
        <v>0</v>
      </c>
      <c r="BG10" s="28" t="b">
        <v>0</v>
      </c>
    </row>
    <row r="11" spans="2:89">
      <c r="B11" s="348"/>
      <c r="C11" s="61" t="b">
        <f>$BC$11</f>
        <v>0</v>
      </c>
      <c r="D11" s="660" t="s">
        <v>17</v>
      </c>
      <c r="E11" s="660"/>
      <c r="F11" s="660"/>
      <c r="G11" s="660"/>
      <c r="H11" s="660"/>
      <c r="I11" s="660"/>
      <c r="J11" s="660"/>
      <c r="K11" s="660"/>
      <c r="L11" s="660"/>
      <c r="M11" s="660"/>
      <c r="N11" s="660"/>
      <c r="O11" s="660"/>
      <c r="P11" s="660"/>
      <c r="Q11" s="660"/>
      <c r="R11" s="660"/>
      <c r="S11" s="660"/>
      <c r="T11" s="660"/>
      <c r="U11" s="660"/>
      <c r="V11" s="660"/>
      <c r="W11" s="660"/>
      <c r="X11" s="660"/>
      <c r="Y11" s="651">
        <v>123</v>
      </c>
      <c r="Z11" s="651"/>
      <c r="AA11" s="651"/>
      <c r="AB11" s="651"/>
      <c r="AC11" s="651"/>
      <c r="AD11" s="651"/>
      <c r="AE11" s="651"/>
      <c r="AF11" s="651"/>
      <c r="AG11" s="651"/>
      <c r="AH11" s="651"/>
      <c r="AI11" s="651"/>
      <c r="AJ11" s="651"/>
      <c r="AK11" s="661"/>
      <c r="AL11">
        <v>2</v>
      </c>
      <c r="AT11" s="14" t="str">
        <f t="shared" si="1"/>
        <v/>
      </c>
      <c r="BC11" s="28" t="b">
        <v>0</v>
      </c>
    </row>
    <row r="12" spans="2:89">
      <c r="B12" s="649" t="s">
        <v>30</v>
      </c>
      <c r="C12" s="650"/>
      <c r="D12" s="650"/>
      <c r="E12" s="650"/>
      <c r="F12" s="650"/>
      <c r="G12" s="650"/>
      <c r="H12" s="650"/>
      <c r="I12" s="650"/>
      <c r="J12" s="650"/>
      <c r="K12" s="650"/>
      <c r="L12" s="650"/>
      <c r="M12" s="650"/>
      <c r="N12" s="650"/>
      <c r="O12" s="650"/>
      <c r="P12" s="650"/>
      <c r="Q12" s="650"/>
      <c r="R12" s="650"/>
      <c r="S12" s="650"/>
      <c r="T12" s="650"/>
      <c r="U12" s="650"/>
      <c r="V12" s="650"/>
      <c r="W12" s="650"/>
      <c r="X12" s="650"/>
      <c r="Y12" s="650"/>
      <c r="Z12" s="650"/>
      <c r="AA12" s="650"/>
      <c r="AB12" s="650"/>
      <c r="AC12" s="650"/>
      <c r="AD12" s="650"/>
      <c r="AE12" s="650"/>
      <c r="AF12" s="650"/>
      <c r="AG12" s="650"/>
      <c r="AH12" s="650"/>
      <c r="AI12" s="650"/>
      <c r="AJ12" s="650"/>
      <c r="AK12" s="351">
        <f>COUNTIF(BB14:BB48,TRUE)+COUNTIF(BB50,TRUE)</f>
        <v>0</v>
      </c>
      <c r="AL12" s="15">
        <v>1</v>
      </c>
      <c r="AM12" t="str">
        <f>IF(AS12="","",AS12)&amp;B12</f>
        <v>【!!!未完全填寫!!!】試驗菌株選擇Bacterial:</v>
      </c>
      <c r="AN12" s="7" t="b">
        <f>AN3</f>
        <v>0</v>
      </c>
      <c r="AO12" s="7" t="s">
        <v>60</v>
      </c>
      <c r="AP12" t="b">
        <f>TRUE</f>
        <v>1</v>
      </c>
      <c r="AQ12" s="13" t="b">
        <f t="shared" si="2"/>
        <v>0</v>
      </c>
      <c r="AR12" s="13" t="b">
        <f>IF($AN12=TRUE,$AP12&lt;&gt;TRUE)</f>
        <v>0</v>
      </c>
      <c r="AS12" t="str">
        <f>IF(OR(AL3=1,AL3=2),IF(AND(AK12&gt;0)=FALSE,"【!!!未完全填寫!!!】",""),"")</f>
        <v>【!!!未完全填寫!!!】</v>
      </c>
      <c r="AT12" s="14" t="str">
        <f t="shared" si="1"/>
        <v/>
      </c>
    </row>
    <row r="13" spans="2:89">
      <c r="B13" s="348"/>
      <c r="C13" s="660" t="s">
        <v>22</v>
      </c>
      <c r="D13" s="660"/>
      <c r="E13" s="660"/>
      <c r="F13" s="660"/>
      <c r="G13" s="660"/>
      <c r="H13" s="660"/>
      <c r="I13" s="660"/>
      <c r="J13" s="660"/>
      <c r="K13" s="660"/>
      <c r="L13" s="660"/>
      <c r="M13" s="660"/>
      <c r="N13" s="660"/>
      <c r="O13" s="660"/>
      <c r="P13" s="660"/>
      <c r="Q13" s="660"/>
      <c r="R13" s="660"/>
      <c r="S13" s="660"/>
      <c r="T13" s="660"/>
      <c r="U13" s="662" t="s">
        <v>0</v>
      </c>
      <c r="V13" s="662"/>
      <c r="W13" s="662"/>
      <c r="X13" s="662"/>
      <c r="Y13" s="662"/>
      <c r="Z13" s="662"/>
      <c r="AA13" s="662"/>
      <c r="AB13" s="662"/>
      <c r="AC13" s="662"/>
      <c r="AD13" s="662"/>
      <c r="AE13" s="662"/>
      <c r="AF13" s="662"/>
      <c r="AG13" s="662"/>
      <c r="AH13" s="662"/>
      <c r="AI13" s="662"/>
      <c r="AJ13" s="662"/>
      <c r="AK13" s="663"/>
      <c r="AL13" s="15">
        <v>2</v>
      </c>
      <c r="AT13" s="14" t="str">
        <f t="shared" si="1"/>
        <v/>
      </c>
    </row>
    <row r="14" spans="2:89">
      <c r="B14" s="349" t="b">
        <f>$BB$14</f>
        <v>0</v>
      </c>
      <c r="C14" s="657" t="s">
        <v>491</v>
      </c>
      <c r="D14" s="657"/>
      <c r="E14" s="657"/>
      <c r="F14" s="657"/>
      <c r="G14" s="657"/>
      <c r="H14" s="657"/>
      <c r="I14" s="657"/>
      <c r="J14" s="657"/>
      <c r="K14" s="657"/>
      <c r="L14" s="657"/>
      <c r="M14" s="657"/>
      <c r="N14" s="657"/>
      <c r="O14" s="657"/>
      <c r="P14" s="657"/>
      <c r="Q14" s="657"/>
      <c r="R14" s="657"/>
      <c r="S14" s="657"/>
      <c r="T14" s="657"/>
      <c r="U14" s="658">
        <v>12154</v>
      </c>
      <c r="V14" s="658"/>
      <c r="W14" s="658"/>
      <c r="X14" s="658"/>
      <c r="Y14" s="658"/>
      <c r="Z14" s="658"/>
      <c r="AA14" s="658"/>
      <c r="AB14" s="658"/>
      <c r="AC14" s="658"/>
      <c r="AD14" s="658"/>
      <c r="AE14" s="658"/>
      <c r="AF14" s="658"/>
      <c r="AG14" s="658"/>
      <c r="AH14" s="658"/>
      <c r="AI14" s="658"/>
      <c r="AJ14" s="658"/>
      <c r="AK14" s="659"/>
      <c r="AL14">
        <v>2</v>
      </c>
      <c r="AM14" t="str">
        <f>IF(BB14,C14&amp;"-"&amp;$U$13&amp;U14,"")</f>
        <v/>
      </c>
      <c r="AN14" t="b">
        <f>B14</f>
        <v>0</v>
      </c>
      <c r="AO14" s="7" t="s">
        <v>59</v>
      </c>
      <c r="AP14" t="b">
        <f>B14</f>
        <v>0</v>
      </c>
      <c r="AQ14" s="13" t="b">
        <f t="shared" si="2"/>
        <v>0</v>
      </c>
      <c r="AR14" s="13" t="b">
        <f>IF($AN14=TRUE,$AP14&lt;&gt;TRUE)</f>
        <v>0</v>
      </c>
      <c r="AT14" s="14" t="str">
        <f t="shared" si="1"/>
        <v/>
      </c>
      <c r="BB14" s="28" t="b">
        <v>0</v>
      </c>
    </row>
    <row r="15" spans="2:89">
      <c r="B15" s="349" t="b">
        <f>$BB$15</f>
        <v>0</v>
      </c>
      <c r="C15" s="657" t="s">
        <v>490</v>
      </c>
      <c r="D15" s="657"/>
      <c r="E15" s="657"/>
      <c r="F15" s="657"/>
      <c r="G15" s="657"/>
      <c r="H15" s="657"/>
      <c r="I15" s="657"/>
      <c r="J15" s="657"/>
      <c r="K15" s="657"/>
      <c r="L15" s="657"/>
      <c r="M15" s="657"/>
      <c r="N15" s="657"/>
      <c r="O15" s="657"/>
      <c r="P15" s="657"/>
      <c r="Q15" s="657"/>
      <c r="R15" s="657"/>
      <c r="S15" s="657"/>
      <c r="T15" s="657"/>
      <c r="U15" s="658">
        <v>10451</v>
      </c>
      <c r="V15" s="658"/>
      <c r="W15" s="658"/>
      <c r="X15" s="658"/>
      <c r="Y15" s="658"/>
      <c r="Z15" s="658"/>
      <c r="AA15" s="658"/>
      <c r="AB15" s="658"/>
      <c r="AC15" s="658"/>
      <c r="AD15" s="658"/>
      <c r="AE15" s="658"/>
      <c r="AF15" s="658"/>
      <c r="AG15" s="658"/>
      <c r="AH15" s="658"/>
      <c r="AI15" s="658"/>
      <c r="AJ15" s="658"/>
      <c r="AK15" s="659"/>
      <c r="AL15">
        <v>2</v>
      </c>
      <c r="AM15" t="str">
        <f t="shared" ref="AM15:AM45" si="3">IF(BB15,C15&amp;"-"&amp;$U$13&amp;U15,"")</f>
        <v/>
      </c>
      <c r="AN15" t="b">
        <f t="shared" ref="AN15:AN45" si="4">B15</f>
        <v>0</v>
      </c>
      <c r="AO15" s="7" t="s">
        <v>62</v>
      </c>
      <c r="AP15" t="b">
        <f t="shared" ref="AP15:AP45" si="5">B15</f>
        <v>0</v>
      </c>
      <c r="AQ15" s="13" t="b">
        <f t="shared" si="2"/>
        <v>0</v>
      </c>
      <c r="AR15" s="13" t="b">
        <f t="shared" ref="AR15:AR48" si="6">IF($AN15=TRUE,$AP15&lt;&gt;TRUE)</f>
        <v>0</v>
      </c>
      <c r="AT15" s="14" t="str">
        <f t="shared" si="1"/>
        <v/>
      </c>
      <c r="BB15" s="28" t="b">
        <v>0</v>
      </c>
    </row>
    <row r="16" spans="2:89">
      <c r="B16" s="349" t="b">
        <f>$BB$16</f>
        <v>0</v>
      </c>
      <c r="C16" s="657" t="s">
        <v>492</v>
      </c>
      <c r="D16" s="657"/>
      <c r="E16" s="657"/>
      <c r="F16" s="657"/>
      <c r="G16" s="657"/>
      <c r="H16" s="657"/>
      <c r="I16" s="657"/>
      <c r="J16" s="657"/>
      <c r="K16" s="657"/>
      <c r="L16" s="657"/>
      <c r="M16" s="657"/>
      <c r="N16" s="657"/>
      <c r="O16" s="657"/>
      <c r="P16" s="657"/>
      <c r="Q16" s="657"/>
      <c r="R16" s="657"/>
      <c r="S16" s="657"/>
      <c r="T16" s="657"/>
      <c r="U16" s="658">
        <v>15211</v>
      </c>
      <c r="V16" s="658"/>
      <c r="W16" s="658"/>
      <c r="X16" s="658"/>
      <c r="Y16" s="658"/>
      <c r="Z16" s="658"/>
      <c r="AA16" s="658"/>
      <c r="AB16" s="658"/>
      <c r="AC16" s="658"/>
      <c r="AD16" s="658"/>
      <c r="AE16" s="658"/>
      <c r="AF16" s="658"/>
      <c r="AG16" s="658"/>
      <c r="AH16" s="658"/>
      <c r="AI16" s="658"/>
      <c r="AJ16" s="658"/>
      <c r="AK16" s="659"/>
      <c r="AL16">
        <v>2</v>
      </c>
      <c r="AM16" t="str">
        <f t="shared" si="3"/>
        <v/>
      </c>
      <c r="AN16" t="b">
        <f t="shared" si="4"/>
        <v>0</v>
      </c>
      <c r="AO16" s="7" t="s">
        <v>63</v>
      </c>
      <c r="AP16" t="b">
        <f t="shared" si="5"/>
        <v>0</v>
      </c>
      <c r="AQ16" s="13" t="b">
        <f t="shared" si="2"/>
        <v>0</v>
      </c>
      <c r="AR16" s="13" t="b">
        <f t="shared" si="6"/>
        <v>0</v>
      </c>
      <c r="AT16" s="14" t="str">
        <f t="shared" si="1"/>
        <v/>
      </c>
      <c r="BB16" s="28" t="b">
        <v>0</v>
      </c>
    </row>
    <row r="17" spans="2:54">
      <c r="B17" s="349" t="b">
        <f>$BB$17</f>
        <v>0</v>
      </c>
      <c r="C17" s="657" t="s">
        <v>493</v>
      </c>
      <c r="D17" s="657"/>
      <c r="E17" s="657"/>
      <c r="F17" s="657"/>
      <c r="G17" s="657"/>
      <c r="H17" s="657"/>
      <c r="I17" s="657"/>
      <c r="J17" s="657"/>
      <c r="K17" s="657"/>
      <c r="L17" s="657"/>
      <c r="M17" s="657"/>
      <c r="N17" s="657"/>
      <c r="O17" s="657"/>
      <c r="P17" s="657"/>
      <c r="Q17" s="657"/>
      <c r="R17" s="657"/>
      <c r="S17" s="657"/>
      <c r="T17" s="657"/>
      <c r="U17" s="658">
        <v>11030</v>
      </c>
      <c r="V17" s="658"/>
      <c r="W17" s="658"/>
      <c r="X17" s="658"/>
      <c r="Y17" s="658"/>
      <c r="Z17" s="658"/>
      <c r="AA17" s="658"/>
      <c r="AB17" s="658"/>
      <c r="AC17" s="658"/>
      <c r="AD17" s="658"/>
      <c r="AE17" s="658"/>
      <c r="AF17" s="658"/>
      <c r="AG17" s="658"/>
      <c r="AH17" s="658"/>
      <c r="AI17" s="658"/>
      <c r="AJ17" s="658"/>
      <c r="AK17" s="659"/>
      <c r="AL17">
        <v>2</v>
      </c>
      <c r="AM17" t="str">
        <f t="shared" si="3"/>
        <v/>
      </c>
      <c r="AN17" t="b">
        <f t="shared" si="4"/>
        <v>0</v>
      </c>
      <c r="AO17" s="7" t="s">
        <v>64</v>
      </c>
      <c r="AP17" t="b">
        <f t="shared" si="5"/>
        <v>0</v>
      </c>
      <c r="AQ17" s="13" t="b">
        <f t="shared" si="2"/>
        <v>0</v>
      </c>
      <c r="AR17" s="13" t="b">
        <f t="shared" si="6"/>
        <v>0</v>
      </c>
      <c r="AT17" s="14" t="str">
        <f t="shared" si="1"/>
        <v/>
      </c>
      <c r="BB17" s="28" t="b">
        <v>0</v>
      </c>
    </row>
    <row r="18" spans="2:54">
      <c r="B18" s="349" t="b">
        <f>$BB$18</f>
        <v>0</v>
      </c>
      <c r="C18" s="657" t="s">
        <v>537</v>
      </c>
      <c r="D18" s="657"/>
      <c r="E18" s="657"/>
      <c r="F18" s="657"/>
      <c r="G18" s="657"/>
      <c r="H18" s="657"/>
      <c r="I18" s="657"/>
      <c r="J18" s="657"/>
      <c r="K18" s="657"/>
      <c r="L18" s="657"/>
      <c r="M18" s="657"/>
      <c r="N18" s="657"/>
      <c r="O18" s="657"/>
      <c r="P18" s="657"/>
      <c r="Q18" s="657"/>
      <c r="R18" s="657"/>
      <c r="S18" s="657"/>
      <c r="T18" s="657"/>
      <c r="U18" s="658">
        <v>10447</v>
      </c>
      <c r="V18" s="658"/>
      <c r="W18" s="658"/>
      <c r="X18" s="658"/>
      <c r="Y18" s="658"/>
      <c r="Z18" s="658"/>
      <c r="AA18" s="658"/>
      <c r="AB18" s="658"/>
      <c r="AC18" s="658"/>
      <c r="AD18" s="658"/>
      <c r="AE18" s="658"/>
      <c r="AF18" s="658"/>
      <c r="AG18" s="658"/>
      <c r="AH18" s="658"/>
      <c r="AI18" s="658"/>
      <c r="AJ18" s="658"/>
      <c r="AK18" s="659"/>
      <c r="AL18">
        <v>2</v>
      </c>
      <c r="AM18" t="str">
        <f t="shared" si="3"/>
        <v/>
      </c>
      <c r="AN18" t="b">
        <f t="shared" si="4"/>
        <v>0</v>
      </c>
      <c r="AO18" s="7" t="s">
        <v>65</v>
      </c>
      <c r="AP18" t="b">
        <f t="shared" si="5"/>
        <v>0</v>
      </c>
      <c r="AQ18" s="13" t="b">
        <f t="shared" si="2"/>
        <v>0</v>
      </c>
      <c r="AR18" s="13" t="b">
        <f t="shared" si="6"/>
        <v>0</v>
      </c>
      <c r="AT18" s="14" t="str">
        <f t="shared" si="1"/>
        <v/>
      </c>
      <c r="BB18" s="28" t="b">
        <v>0</v>
      </c>
    </row>
    <row r="19" spans="2:54">
      <c r="B19" s="349" t="b">
        <f>$BB$19</f>
        <v>0</v>
      </c>
      <c r="C19" s="657" t="s">
        <v>494</v>
      </c>
      <c r="D19" s="657"/>
      <c r="E19" s="657"/>
      <c r="F19" s="657"/>
      <c r="G19" s="657"/>
      <c r="H19" s="657"/>
      <c r="I19" s="657"/>
      <c r="J19" s="657"/>
      <c r="K19" s="657"/>
      <c r="L19" s="657"/>
      <c r="M19" s="657"/>
      <c r="N19" s="657"/>
      <c r="O19" s="657"/>
      <c r="P19" s="657"/>
      <c r="Q19" s="657"/>
      <c r="R19" s="657"/>
      <c r="S19" s="657"/>
      <c r="T19" s="657"/>
      <c r="U19" s="658">
        <v>10789</v>
      </c>
      <c r="V19" s="658"/>
      <c r="W19" s="658"/>
      <c r="X19" s="658"/>
      <c r="Y19" s="658"/>
      <c r="Z19" s="658"/>
      <c r="AA19" s="658"/>
      <c r="AB19" s="658"/>
      <c r="AC19" s="658"/>
      <c r="AD19" s="658"/>
      <c r="AE19" s="658"/>
      <c r="AF19" s="658"/>
      <c r="AG19" s="658"/>
      <c r="AH19" s="658"/>
      <c r="AI19" s="658"/>
      <c r="AJ19" s="658"/>
      <c r="AK19" s="659"/>
      <c r="AL19">
        <v>2</v>
      </c>
      <c r="AM19" t="str">
        <f t="shared" si="3"/>
        <v/>
      </c>
      <c r="AN19" t="b">
        <f t="shared" si="4"/>
        <v>0</v>
      </c>
      <c r="AO19" s="7" t="s">
        <v>66</v>
      </c>
      <c r="AP19" t="b">
        <f t="shared" si="5"/>
        <v>0</v>
      </c>
      <c r="AQ19" s="13" t="b">
        <f t="shared" si="2"/>
        <v>0</v>
      </c>
      <c r="AR19" s="13" t="b">
        <f t="shared" si="6"/>
        <v>0</v>
      </c>
      <c r="AT19" s="14" t="str">
        <f t="shared" si="1"/>
        <v/>
      </c>
      <c r="BB19" s="28" t="b">
        <v>0</v>
      </c>
    </row>
    <row r="20" spans="2:54">
      <c r="B20" s="349" t="b">
        <f>$BB$20</f>
        <v>0</v>
      </c>
      <c r="C20" s="657" t="s">
        <v>495</v>
      </c>
      <c r="D20" s="657"/>
      <c r="E20" s="657"/>
      <c r="F20" s="657"/>
      <c r="G20" s="657"/>
      <c r="H20" s="657"/>
      <c r="I20" s="657"/>
      <c r="J20" s="657"/>
      <c r="K20" s="657"/>
      <c r="L20" s="657"/>
      <c r="M20" s="657"/>
      <c r="N20" s="657"/>
      <c r="O20" s="657"/>
      <c r="P20" s="657"/>
      <c r="Q20" s="657"/>
      <c r="R20" s="657"/>
      <c r="S20" s="657"/>
      <c r="T20" s="657"/>
      <c r="U20" s="658">
        <v>10793</v>
      </c>
      <c r="V20" s="658"/>
      <c r="W20" s="658"/>
      <c r="X20" s="658"/>
      <c r="Y20" s="658"/>
      <c r="Z20" s="658"/>
      <c r="AA20" s="658"/>
      <c r="AB20" s="658"/>
      <c r="AC20" s="658"/>
      <c r="AD20" s="658"/>
      <c r="AE20" s="658"/>
      <c r="AF20" s="658"/>
      <c r="AG20" s="658"/>
      <c r="AH20" s="658"/>
      <c r="AI20" s="658"/>
      <c r="AJ20" s="658"/>
      <c r="AK20" s="659"/>
      <c r="AL20">
        <v>2</v>
      </c>
      <c r="AM20" t="str">
        <f t="shared" si="3"/>
        <v/>
      </c>
      <c r="AN20" t="b">
        <f t="shared" si="4"/>
        <v>0</v>
      </c>
      <c r="AO20" s="7" t="s">
        <v>67</v>
      </c>
      <c r="AP20" t="b">
        <f t="shared" si="5"/>
        <v>0</v>
      </c>
      <c r="AQ20" s="13" t="b">
        <f t="shared" si="2"/>
        <v>0</v>
      </c>
      <c r="AR20" s="13" t="b">
        <f t="shared" si="6"/>
        <v>0</v>
      </c>
      <c r="AT20" s="14" t="str">
        <f t="shared" si="1"/>
        <v/>
      </c>
      <c r="BB20" s="28" t="b">
        <v>0</v>
      </c>
    </row>
    <row r="21" spans="2:54">
      <c r="B21" s="349" t="b">
        <f>$BB$21</f>
        <v>0</v>
      </c>
      <c r="C21" s="657" t="s">
        <v>496</v>
      </c>
      <c r="D21" s="657"/>
      <c r="E21" s="657"/>
      <c r="F21" s="657"/>
      <c r="G21" s="657"/>
      <c r="H21" s="657"/>
      <c r="I21" s="657"/>
      <c r="J21" s="657"/>
      <c r="K21" s="657"/>
      <c r="L21" s="657"/>
      <c r="M21" s="657"/>
      <c r="N21" s="657"/>
      <c r="O21" s="657"/>
      <c r="P21" s="657"/>
      <c r="Q21" s="657"/>
      <c r="R21" s="657"/>
      <c r="S21" s="657"/>
      <c r="T21" s="657"/>
      <c r="U21" s="658">
        <v>14848</v>
      </c>
      <c r="V21" s="658"/>
      <c r="W21" s="658"/>
      <c r="X21" s="658"/>
      <c r="Y21" s="658"/>
      <c r="Z21" s="658"/>
      <c r="AA21" s="658"/>
      <c r="AB21" s="658"/>
      <c r="AC21" s="658"/>
      <c r="AD21" s="658"/>
      <c r="AE21" s="658"/>
      <c r="AF21" s="658"/>
      <c r="AG21" s="658"/>
      <c r="AH21" s="658"/>
      <c r="AI21" s="658"/>
      <c r="AJ21" s="658"/>
      <c r="AK21" s="659"/>
      <c r="AL21">
        <v>2</v>
      </c>
      <c r="AM21" t="str">
        <f t="shared" si="3"/>
        <v/>
      </c>
      <c r="AN21" t="b">
        <f t="shared" si="4"/>
        <v>0</v>
      </c>
      <c r="AO21" s="7" t="s">
        <v>68</v>
      </c>
      <c r="AP21" t="b">
        <f t="shared" si="5"/>
        <v>0</v>
      </c>
      <c r="AQ21" s="13" t="b">
        <f t="shared" si="2"/>
        <v>0</v>
      </c>
      <c r="AR21" s="13" t="b">
        <f t="shared" si="6"/>
        <v>0</v>
      </c>
      <c r="AT21" s="14" t="str">
        <f t="shared" si="1"/>
        <v/>
      </c>
      <c r="BB21" s="28" t="b">
        <v>0</v>
      </c>
    </row>
    <row r="22" spans="2:54">
      <c r="B22" s="349" t="b">
        <f>$BB$22</f>
        <v>0</v>
      </c>
      <c r="C22" s="657" t="s">
        <v>497</v>
      </c>
      <c r="D22" s="657"/>
      <c r="E22" s="657"/>
      <c r="F22" s="657"/>
      <c r="G22" s="657"/>
      <c r="H22" s="657"/>
      <c r="I22" s="657"/>
      <c r="J22" s="657"/>
      <c r="K22" s="657"/>
      <c r="L22" s="657"/>
      <c r="M22" s="657"/>
      <c r="N22" s="657"/>
      <c r="O22" s="657"/>
      <c r="P22" s="657"/>
      <c r="Q22" s="657"/>
      <c r="R22" s="657"/>
      <c r="S22" s="657"/>
      <c r="T22" s="657"/>
      <c r="U22" s="658">
        <v>11634</v>
      </c>
      <c r="V22" s="658"/>
      <c r="W22" s="658"/>
      <c r="X22" s="658"/>
      <c r="Y22" s="658"/>
      <c r="Z22" s="658"/>
      <c r="AA22" s="658"/>
      <c r="AB22" s="658"/>
      <c r="AC22" s="658"/>
      <c r="AD22" s="658"/>
      <c r="AE22" s="658"/>
      <c r="AF22" s="658"/>
      <c r="AG22" s="658"/>
      <c r="AH22" s="658"/>
      <c r="AI22" s="658"/>
      <c r="AJ22" s="658"/>
      <c r="AK22" s="659"/>
      <c r="AL22">
        <v>2</v>
      </c>
      <c r="AM22" t="str">
        <f t="shared" si="3"/>
        <v/>
      </c>
      <c r="AN22" t="b">
        <f t="shared" si="4"/>
        <v>0</v>
      </c>
      <c r="AO22" s="7" t="s">
        <v>69</v>
      </c>
      <c r="AP22" t="b">
        <f t="shared" si="5"/>
        <v>0</v>
      </c>
      <c r="AQ22" s="13" t="b">
        <f t="shared" si="2"/>
        <v>0</v>
      </c>
      <c r="AR22" s="13" t="b">
        <f t="shared" si="6"/>
        <v>0</v>
      </c>
      <c r="AT22" s="14" t="str">
        <f t="shared" si="1"/>
        <v/>
      </c>
      <c r="BB22" s="28" t="b">
        <v>0</v>
      </c>
    </row>
    <row r="23" spans="2:54">
      <c r="B23" s="349" t="b">
        <f>$BB$23</f>
        <v>0</v>
      </c>
      <c r="C23" s="657" t="s">
        <v>538</v>
      </c>
      <c r="D23" s="657"/>
      <c r="E23" s="657"/>
      <c r="F23" s="657"/>
      <c r="G23" s="657"/>
      <c r="H23" s="657"/>
      <c r="I23" s="657"/>
      <c r="J23" s="657"/>
      <c r="K23" s="657"/>
      <c r="L23" s="657"/>
      <c r="M23" s="657"/>
      <c r="N23" s="657"/>
      <c r="O23" s="657"/>
      <c r="P23" s="657"/>
      <c r="Q23" s="657"/>
      <c r="R23" s="657"/>
      <c r="S23" s="657"/>
      <c r="T23" s="657"/>
      <c r="U23" s="658">
        <v>11633</v>
      </c>
      <c r="V23" s="658"/>
      <c r="W23" s="658"/>
      <c r="X23" s="658"/>
      <c r="Y23" s="658"/>
      <c r="Z23" s="658"/>
      <c r="AA23" s="658"/>
      <c r="AB23" s="658"/>
      <c r="AC23" s="658"/>
      <c r="AD23" s="658"/>
      <c r="AE23" s="658"/>
      <c r="AF23" s="658"/>
      <c r="AG23" s="658"/>
      <c r="AH23" s="658"/>
      <c r="AI23" s="658"/>
      <c r="AJ23" s="658"/>
      <c r="AK23" s="659"/>
      <c r="AL23">
        <v>2</v>
      </c>
      <c r="AM23" t="str">
        <f t="shared" si="3"/>
        <v/>
      </c>
      <c r="AN23" t="b">
        <f t="shared" si="4"/>
        <v>0</v>
      </c>
      <c r="AO23" s="7" t="s">
        <v>70</v>
      </c>
      <c r="AP23" t="b">
        <f t="shared" si="5"/>
        <v>0</v>
      </c>
      <c r="AQ23" s="13" t="b">
        <f t="shared" si="2"/>
        <v>0</v>
      </c>
      <c r="AR23" s="13" t="b">
        <f t="shared" si="6"/>
        <v>0</v>
      </c>
      <c r="AT23" s="14" t="str">
        <f t="shared" si="1"/>
        <v/>
      </c>
      <c r="BB23" s="28" t="b">
        <v>0</v>
      </c>
    </row>
    <row r="24" spans="2:54">
      <c r="B24" s="349">
        <f>$BB$24</f>
        <v>0</v>
      </c>
      <c r="C24" s="657" t="s">
        <v>498</v>
      </c>
      <c r="D24" s="657"/>
      <c r="E24" s="657"/>
      <c r="F24" s="657"/>
      <c r="G24" s="657"/>
      <c r="H24" s="657"/>
      <c r="I24" s="657"/>
      <c r="J24" s="657"/>
      <c r="K24" s="657"/>
      <c r="L24" s="657"/>
      <c r="M24" s="657"/>
      <c r="N24" s="657"/>
      <c r="O24" s="657"/>
      <c r="P24" s="657"/>
      <c r="Q24" s="657"/>
      <c r="R24" s="657"/>
      <c r="S24" s="657"/>
      <c r="T24" s="657"/>
      <c r="U24" s="658">
        <v>10591</v>
      </c>
      <c r="V24" s="658"/>
      <c r="W24" s="658"/>
      <c r="X24" s="658"/>
      <c r="Y24" s="658"/>
      <c r="Z24" s="658"/>
      <c r="AA24" s="658"/>
      <c r="AB24" s="658"/>
      <c r="AC24" s="658"/>
      <c r="AD24" s="658"/>
      <c r="AE24" s="658"/>
      <c r="AF24" s="658"/>
      <c r="AG24" s="658"/>
      <c r="AH24" s="658"/>
      <c r="AI24" s="658"/>
      <c r="AJ24" s="658"/>
      <c r="AK24" s="659"/>
      <c r="AL24">
        <v>2</v>
      </c>
      <c r="AM24" t="str">
        <f t="shared" si="3"/>
        <v/>
      </c>
      <c r="AN24">
        <f t="shared" si="4"/>
        <v>0</v>
      </c>
      <c r="AO24" s="7" t="s">
        <v>71</v>
      </c>
      <c r="AP24">
        <f t="shared" si="5"/>
        <v>0</v>
      </c>
      <c r="AQ24" s="13" t="b">
        <f t="shared" si="2"/>
        <v>0</v>
      </c>
      <c r="AR24" s="13" t="b">
        <f t="shared" si="6"/>
        <v>0</v>
      </c>
      <c r="AT24" s="14" t="str">
        <f t="shared" si="1"/>
        <v/>
      </c>
    </row>
    <row r="25" spans="2:54">
      <c r="B25" s="349" t="b">
        <f>$BB$25</f>
        <v>0</v>
      </c>
      <c r="C25" s="657" t="s">
        <v>499</v>
      </c>
      <c r="D25" s="657"/>
      <c r="E25" s="657"/>
      <c r="F25" s="657"/>
      <c r="G25" s="657"/>
      <c r="H25" s="657"/>
      <c r="I25" s="657"/>
      <c r="J25" s="657"/>
      <c r="K25" s="657"/>
      <c r="L25" s="657"/>
      <c r="M25" s="657"/>
      <c r="N25" s="657"/>
      <c r="O25" s="657"/>
      <c r="P25" s="657"/>
      <c r="Q25" s="657"/>
      <c r="R25" s="657"/>
      <c r="S25" s="657"/>
      <c r="T25" s="657"/>
      <c r="U25" s="658">
        <v>13856</v>
      </c>
      <c r="V25" s="658"/>
      <c r="W25" s="658"/>
      <c r="X25" s="658"/>
      <c r="Y25" s="658"/>
      <c r="Z25" s="658"/>
      <c r="AA25" s="658"/>
      <c r="AB25" s="658"/>
      <c r="AC25" s="658"/>
      <c r="AD25" s="658"/>
      <c r="AE25" s="658"/>
      <c r="AF25" s="658"/>
      <c r="AG25" s="658"/>
      <c r="AH25" s="658"/>
      <c r="AI25" s="658"/>
      <c r="AJ25" s="658"/>
      <c r="AK25" s="659"/>
      <c r="AL25">
        <v>2</v>
      </c>
      <c r="AM25" t="str">
        <f t="shared" si="3"/>
        <v/>
      </c>
      <c r="AN25" t="b">
        <f t="shared" si="4"/>
        <v>0</v>
      </c>
      <c r="AO25" s="7" t="s">
        <v>72</v>
      </c>
      <c r="AP25" t="b">
        <f t="shared" si="5"/>
        <v>0</v>
      </c>
      <c r="AQ25" s="13" t="b">
        <f t="shared" si="2"/>
        <v>0</v>
      </c>
      <c r="AR25" s="13" t="b">
        <f t="shared" si="6"/>
        <v>0</v>
      </c>
      <c r="AT25" s="14" t="str">
        <f t="shared" si="1"/>
        <v/>
      </c>
      <c r="BB25" s="28" t="b">
        <v>0</v>
      </c>
    </row>
    <row r="26" spans="2:54">
      <c r="B26" s="349" t="b">
        <f>$BB$26</f>
        <v>0</v>
      </c>
      <c r="C26" s="657" t="s">
        <v>500</v>
      </c>
      <c r="D26" s="657"/>
      <c r="E26" s="657"/>
      <c r="F26" s="657"/>
      <c r="G26" s="657"/>
      <c r="H26" s="657"/>
      <c r="I26" s="657"/>
      <c r="J26" s="657"/>
      <c r="K26" s="657"/>
      <c r="L26" s="657"/>
      <c r="M26" s="657"/>
      <c r="N26" s="657"/>
      <c r="O26" s="657"/>
      <c r="P26" s="657"/>
      <c r="Q26" s="657"/>
      <c r="R26" s="657"/>
      <c r="S26" s="657"/>
      <c r="T26" s="657"/>
      <c r="U26" s="658">
        <v>12903</v>
      </c>
      <c r="V26" s="658"/>
      <c r="W26" s="658"/>
      <c r="X26" s="658"/>
      <c r="Y26" s="658"/>
      <c r="Z26" s="658"/>
      <c r="AA26" s="658"/>
      <c r="AB26" s="658"/>
      <c r="AC26" s="658"/>
      <c r="AD26" s="658"/>
      <c r="AE26" s="658"/>
      <c r="AF26" s="658"/>
      <c r="AG26" s="658"/>
      <c r="AH26" s="658"/>
      <c r="AI26" s="658"/>
      <c r="AJ26" s="658"/>
      <c r="AK26" s="659"/>
      <c r="AL26">
        <v>2</v>
      </c>
      <c r="AM26" t="str">
        <f t="shared" si="3"/>
        <v/>
      </c>
      <c r="AN26" t="b">
        <f t="shared" si="4"/>
        <v>0</v>
      </c>
      <c r="AO26" s="7" t="s">
        <v>73</v>
      </c>
      <c r="AP26" t="b">
        <f t="shared" si="5"/>
        <v>0</v>
      </c>
      <c r="AQ26" s="13" t="b">
        <f t="shared" si="2"/>
        <v>0</v>
      </c>
      <c r="AR26" s="13" t="b">
        <f t="shared" si="6"/>
        <v>0</v>
      </c>
      <c r="AT26" s="14" t="str">
        <f t="shared" si="1"/>
        <v/>
      </c>
      <c r="BB26" s="28" t="b">
        <v>0</v>
      </c>
    </row>
    <row r="27" spans="2:54">
      <c r="B27" s="349" t="b">
        <f>$BB$27</f>
        <v>0</v>
      </c>
      <c r="C27" s="657" t="s">
        <v>501</v>
      </c>
      <c r="D27" s="657"/>
      <c r="E27" s="657"/>
      <c r="F27" s="657"/>
      <c r="G27" s="657"/>
      <c r="H27" s="657"/>
      <c r="I27" s="657"/>
      <c r="J27" s="657"/>
      <c r="K27" s="657"/>
      <c r="L27" s="657"/>
      <c r="M27" s="657"/>
      <c r="N27" s="657"/>
      <c r="O27" s="657"/>
      <c r="P27" s="657"/>
      <c r="Q27" s="657"/>
      <c r="R27" s="657"/>
      <c r="S27" s="657"/>
      <c r="T27" s="657"/>
      <c r="U27" s="658">
        <v>21538</v>
      </c>
      <c r="V27" s="658"/>
      <c r="W27" s="658"/>
      <c r="X27" s="658"/>
      <c r="Y27" s="658"/>
      <c r="Z27" s="658"/>
      <c r="AA27" s="658"/>
      <c r="AB27" s="658"/>
      <c r="AC27" s="658"/>
      <c r="AD27" s="658"/>
      <c r="AE27" s="658"/>
      <c r="AF27" s="658"/>
      <c r="AG27" s="658"/>
      <c r="AH27" s="658"/>
      <c r="AI27" s="658"/>
      <c r="AJ27" s="658"/>
      <c r="AK27" s="659"/>
      <c r="AL27">
        <v>2</v>
      </c>
      <c r="AM27" t="str">
        <f t="shared" si="3"/>
        <v/>
      </c>
      <c r="AN27" t="b">
        <f t="shared" si="4"/>
        <v>0</v>
      </c>
      <c r="AO27" s="7" t="s">
        <v>74</v>
      </c>
      <c r="AP27" t="b">
        <f t="shared" si="5"/>
        <v>0</v>
      </c>
      <c r="AQ27" s="13" t="b">
        <f t="shared" si="2"/>
        <v>0</v>
      </c>
      <c r="AR27" s="13" t="b">
        <f t="shared" si="6"/>
        <v>0</v>
      </c>
      <c r="AT27" s="14" t="str">
        <f t="shared" si="1"/>
        <v/>
      </c>
      <c r="BB27" s="28" t="b">
        <v>0</v>
      </c>
    </row>
    <row r="28" spans="2:54">
      <c r="B28" s="349" t="b">
        <f>$BB$28</f>
        <v>0</v>
      </c>
      <c r="C28" s="657" t="s">
        <v>502</v>
      </c>
      <c r="D28" s="657"/>
      <c r="E28" s="657"/>
      <c r="F28" s="657"/>
      <c r="G28" s="657"/>
      <c r="H28" s="657"/>
      <c r="I28" s="657"/>
      <c r="J28" s="657"/>
      <c r="K28" s="657"/>
      <c r="L28" s="657"/>
      <c r="M28" s="657"/>
      <c r="N28" s="657"/>
      <c r="O28" s="657"/>
      <c r="P28" s="657"/>
      <c r="Q28" s="657"/>
      <c r="R28" s="657"/>
      <c r="S28" s="657"/>
      <c r="T28" s="657"/>
      <c r="U28" s="658">
        <v>22950</v>
      </c>
      <c r="V28" s="658"/>
      <c r="W28" s="658"/>
      <c r="X28" s="658"/>
      <c r="Y28" s="658"/>
      <c r="Z28" s="658"/>
      <c r="AA28" s="658"/>
      <c r="AB28" s="658"/>
      <c r="AC28" s="658"/>
      <c r="AD28" s="658"/>
      <c r="AE28" s="658"/>
      <c r="AF28" s="658"/>
      <c r="AG28" s="658"/>
      <c r="AH28" s="658"/>
      <c r="AI28" s="658"/>
      <c r="AJ28" s="658"/>
      <c r="AK28" s="659"/>
      <c r="AL28">
        <v>2</v>
      </c>
      <c r="AM28" t="str">
        <f t="shared" si="3"/>
        <v/>
      </c>
      <c r="AN28" t="b">
        <f t="shared" si="4"/>
        <v>0</v>
      </c>
      <c r="AO28" s="7" t="s">
        <v>75</v>
      </c>
      <c r="AP28" t="b">
        <f t="shared" si="5"/>
        <v>0</v>
      </c>
      <c r="AQ28" s="13" t="b">
        <f t="shared" si="2"/>
        <v>0</v>
      </c>
      <c r="AR28" s="13" t="b">
        <f t="shared" si="6"/>
        <v>0</v>
      </c>
      <c r="AT28" s="14" t="str">
        <f t="shared" si="1"/>
        <v/>
      </c>
      <c r="BB28" s="28" t="b">
        <v>0</v>
      </c>
    </row>
    <row r="29" spans="2:54">
      <c r="B29" s="349" t="b">
        <f>$BB$29</f>
        <v>0</v>
      </c>
      <c r="C29" s="657" t="s">
        <v>503</v>
      </c>
      <c r="D29" s="657"/>
      <c r="E29" s="657"/>
      <c r="F29" s="657"/>
      <c r="G29" s="657"/>
      <c r="H29" s="657"/>
      <c r="I29" s="657"/>
      <c r="J29" s="657"/>
      <c r="K29" s="657"/>
      <c r="L29" s="657"/>
      <c r="M29" s="657"/>
      <c r="N29" s="657"/>
      <c r="O29" s="657"/>
      <c r="P29" s="657"/>
      <c r="Q29" s="657"/>
      <c r="R29" s="657"/>
      <c r="S29" s="657"/>
      <c r="T29" s="657"/>
      <c r="U29" s="658">
        <v>30506</v>
      </c>
      <c r="V29" s="658"/>
      <c r="W29" s="658"/>
      <c r="X29" s="658"/>
      <c r="Y29" s="658"/>
      <c r="Z29" s="658"/>
      <c r="AA29" s="658"/>
      <c r="AB29" s="658"/>
      <c r="AC29" s="658"/>
      <c r="AD29" s="658"/>
      <c r="AE29" s="658"/>
      <c r="AF29" s="658"/>
      <c r="AG29" s="658"/>
      <c r="AH29" s="658"/>
      <c r="AI29" s="658"/>
      <c r="AJ29" s="658"/>
      <c r="AK29" s="659"/>
      <c r="AL29">
        <v>2</v>
      </c>
      <c r="AM29" t="str">
        <f t="shared" si="3"/>
        <v/>
      </c>
      <c r="AN29" t="b">
        <f t="shared" si="4"/>
        <v>0</v>
      </c>
      <c r="AO29" s="7" t="s">
        <v>76</v>
      </c>
      <c r="AP29" t="b">
        <f t="shared" si="5"/>
        <v>0</v>
      </c>
      <c r="AQ29" s="13" t="b">
        <f t="shared" si="2"/>
        <v>0</v>
      </c>
      <c r="AR29" s="13" t="b">
        <f t="shared" si="6"/>
        <v>0</v>
      </c>
      <c r="AT29" s="14" t="str">
        <f t="shared" si="1"/>
        <v/>
      </c>
      <c r="BB29" s="28" t="b">
        <v>0</v>
      </c>
    </row>
    <row r="30" spans="2:54">
      <c r="B30" s="349" t="b">
        <f>$BB$30</f>
        <v>0</v>
      </c>
      <c r="C30" s="657" t="s">
        <v>504</v>
      </c>
      <c r="D30" s="657"/>
      <c r="E30" s="657"/>
      <c r="F30" s="657"/>
      <c r="G30" s="657"/>
      <c r="H30" s="657"/>
      <c r="I30" s="657"/>
      <c r="J30" s="657"/>
      <c r="K30" s="657"/>
      <c r="L30" s="657"/>
      <c r="M30" s="657"/>
      <c r="N30" s="657"/>
      <c r="O30" s="657"/>
      <c r="P30" s="657"/>
      <c r="Q30" s="657"/>
      <c r="R30" s="657"/>
      <c r="S30" s="657"/>
      <c r="T30" s="657"/>
      <c r="U30" s="658">
        <v>12947</v>
      </c>
      <c r="V30" s="658"/>
      <c r="W30" s="658"/>
      <c r="X30" s="658"/>
      <c r="Y30" s="658"/>
      <c r="Z30" s="658"/>
      <c r="AA30" s="658"/>
      <c r="AB30" s="658"/>
      <c r="AC30" s="658"/>
      <c r="AD30" s="658"/>
      <c r="AE30" s="658"/>
      <c r="AF30" s="658"/>
      <c r="AG30" s="658"/>
      <c r="AH30" s="658"/>
      <c r="AI30" s="658"/>
      <c r="AJ30" s="658"/>
      <c r="AK30" s="659"/>
      <c r="AL30">
        <v>2</v>
      </c>
      <c r="AM30" t="str">
        <f t="shared" si="3"/>
        <v/>
      </c>
      <c r="AN30" t="b">
        <f t="shared" si="4"/>
        <v>0</v>
      </c>
      <c r="AO30" s="7" t="s">
        <v>77</v>
      </c>
      <c r="AP30" t="b">
        <f t="shared" si="5"/>
        <v>0</v>
      </c>
      <c r="AQ30" s="13" t="b">
        <f t="shared" si="2"/>
        <v>0</v>
      </c>
      <c r="AR30" s="13" t="b">
        <f t="shared" si="6"/>
        <v>0</v>
      </c>
      <c r="AT30" s="14" t="str">
        <f t="shared" si="1"/>
        <v/>
      </c>
      <c r="BB30" s="28" t="b">
        <v>0</v>
      </c>
    </row>
    <row r="31" spans="2:54">
      <c r="B31" s="349" t="b">
        <f>$BB$31</f>
        <v>0</v>
      </c>
      <c r="C31" s="657" t="s">
        <v>504</v>
      </c>
      <c r="D31" s="657"/>
      <c r="E31" s="657"/>
      <c r="F31" s="657"/>
      <c r="G31" s="657"/>
      <c r="H31" s="657"/>
      <c r="I31" s="657"/>
      <c r="J31" s="657"/>
      <c r="K31" s="657"/>
      <c r="L31" s="657"/>
      <c r="M31" s="657"/>
      <c r="N31" s="657"/>
      <c r="O31" s="657"/>
      <c r="P31" s="657"/>
      <c r="Q31" s="657"/>
      <c r="R31" s="657"/>
      <c r="S31" s="657"/>
      <c r="T31" s="657"/>
      <c r="U31" s="658">
        <v>10747</v>
      </c>
      <c r="V31" s="658"/>
      <c r="W31" s="658"/>
      <c r="X31" s="658"/>
      <c r="Y31" s="658"/>
      <c r="Z31" s="658"/>
      <c r="AA31" s="658"/>
      <c r="AB31" s="658"/>
      <c r="AC31" s="658"/>
      <c r="AD31" s="658"/>
      <c r="AE31" s="658"/>
      <c r="AF31" s="658"/>
      <c r="AG31" s="658"/>
      <c r="AH31" s="658"/>
      <c r="AI31" s="658"/>
      <c r="AJ31" s="658"/>
      <c r="AK31" s="659"/>
      <c r="AL31">
        <v>2</v>
      </c>
      <c r="AM31" t="str">
        <f t="shared" si="3"/>
        <v/>
      </c>
      <c r="AN31" t="b">
        <f t="shared" si="4"/>
        <v>0</v>
      </c>
      <c r="AO31" s="7" t="s">
        <v>78</v>
      </c>
      <c r="AP31" t="b">
        <f t="shared" si="5"/>
        <v>0</v>
      </c>
      <c r="AQ31" s="13" t="b">
        <f t="shared" si="2"/>
        <v>0</v>
      </c>
      <c r="AR31" s="13" t="b">
        <f t="shared" si="6"/>
        <v>0</v>
      </c>
      <c r="AT31" s="14" t="str">
        <f t="shared" si="1"/>
        <v/>
      </c>
      <c r="BB31" s="28" t="b">
        <v>0</v>
      </c>
    </row>
    <row r="32" spans="2:54">
      <c r="B32" s="349" t="b">
        <f>$BB$32</f>
        <v>0</v>
      </c>
      <c r="C32" s="657" t="s">
        <v>505</v>
      </c>
      <c r="D32" s="657"/>
      <c r="E32" s="657"/>
      <c r="F32" s="657"/>
      <c r="G32" s="657"/>
      <c r="H32" s="657"/>
      <c r="I32" s="657"/>
      <c r="J32" s="657"/>
      <c r="K32" s="657"/>
      <c r="L32" s="657"/>
      <c r="M32" s="657"/>
      <c r="N32" s="657"/>
      <c r="O32" s="657"/>
      <c r="P32" s="657"/>
      <c r="Q32" s="657"/>
      <c r="R32" s="657"/>
      <c r="S32" s="657"/>
      <c r="T32" s="657"/>
      <c r="U32" s="658">
        <v>16082</v>
      </c>
      <c r="V32" s="658"/>
      <c r="W32" s="658"/>
      <c r="X32" s="658"/>
      <c r="Y32" s="658"/>
      <c r="Z32" s="658"/>
      <c r="AA32" s="658"/>
      <c r="AB32" s="658"/>
      <c r="AC32" s="658"/>
      <c r="AD32" s="658"/>
      <c r="AE32" s="658"/>
      <c r="AF32" s="658"/>
      <c r="AG32" s="658"/>
      <c r="AH32" s="658"/>
      <c r="AI32" s="658"/>
      <c r="AJ32" s="658"/>
      <c r="AK32" s="659"/>
      <c r="AL32">
        <v>2</v>
      </c>
      <c r="AM32" t="str">
        <f t="shared" si="3"/>
        <v/>
      </c>
      <c r="AN32" t="b">
        <f t="shared" si="4"/>
        <v>0</v>
      </c>
      <c r="AO32" s="7" t="s">
        <v>79</v>
      </c>
      <c r="AP32" t="b">
        <f t="shared" si="5"/>
        <v>0</v>
      </c>
      <c r="AQ32" s="13" t="b">
        <f t="shared" si="2"/>
        <v>0</v>
      </c>
      <c r="AR32" s="13" t="b">
        <f t="shared" si="6"/>
        <v>0</v>
      </c>
      <c r="AT32" s="14" t="str">
        <f t="shared" si="1"/>
        <v/>
      </c>
      <c r="BB32" s="28" t="b">
        <v>0</v>
      </c>
    </row>
    <row r="33" spans="2:54">
      <c r="B33" s="349">
        <f>$BB$33</f>
        <v>0</v>
      </c>
      <c r="C33" s="660" t="s">
        <v>506</v>
      </c>
      <c r="D33" s="660"/>
      <c r="E33" s="660"/>
      <c r="F33" s="660"/>
      <c r="G33" s="660"/>
      <c r="H33" s="660"/>
      <c r="I33" s="660"/>
      <c r="J33" s="660"/>
      <c r="K33" s="660"/>
      <c r="L33" s="660"/>
      <c r="M33" s="660"/>
      <c r="N33" s="660"/>
      <c r="O33" s="660"/>
      <c r="P33" s="660"/>
      <c r="Q33" s="660"/>
      <c r="R33" s="660"/>
      <c r="S33" s="660"/>
      <c r="T33" s="660"/>
      <c r="U33" s="662">
        <v>14802</v>
      </c>
      <c r="V33" s="662"/>
      <c r="W33" s="662"/>
      <c r="X33" s="662"/>
      <c r="Y33" s="662"/>
      <c r="Z33" s="662"/>
      <c r="AA33" s="662"/>
      <c r="AB33" s="662"/>
      <c r="AC33" s="662"/>
      <c r="AD33" s="662"/>
      <c r="AE33" s="662"/>
      <c r="AF33" s="662"/>
      <c r="AG33" s="662"/>
      <c r="AH33" s="662"/>
      <c r="AI33" s="662"/>
      <c r="AJ33" s="662"/>
      <c r="AK33" s="663"/>
      <c r="AL33">
        <v>2</v>
      </c>
      <c r="AM33" t="str">
        <f t="shared" si="3"/>
        <v/>
      </c>
      <c r="AN33">
        <f t="shared" si="4"/>
        <v>0</v>
      </c>
      <c r="AO33" s="7" t="s">
        <v>80</v>
      </c>
      <c r="AP33">
        <f t="shared" si="5"/>
        <v>0</v>
      </c>
      <c r="AQ33" s="13" t="b">
        <f t="shared" si="2"/>
        <v>0</v>
      </c>
      <c r="AR33" s="13" t="b">
        <f t="shared" si="6"/>
        <v>0</v>
      </c>
      <c r="AT33" s="14" t="str">
        <f t="shared" si="1"/>
        <v/>
      </c>
    </row>
    <row r="34" spans="2:54">
      <c r="B34" s="349">
        <f>$BB$34</f>
        <v>0</v>
      </c>
      <c r="C34" s="660" t="s">
        <v>507</v>
      </c>
      <c r="D34" s="660"/>
      <c r="E34" s="660"/>
      <c r="F34" s="660"/>
      <c r="G34" s="660"/>
      <c r="H34" s="660"/>
      <c r="I34" s="660"/>
      <c r="J34" s="660"/>
      <c r="K34" s="660"/>
      <c r="L34" s="660"/>
      <c r="M34" s="660"/>
      <c r="N34" s="660"/>
      <c r="O34" s="660"/>
      <c r="P34" s="660"/>
      <c r="Q34" s="660"/>
      <c r="R34" s="660"/>
      <c r="S34" s="660"/>
      <c r="T34" s="660"/>
      <c r="U34" s="662">
        <v>10948</v>
      </c>
      <c r="V34" s="662"/>
      <c r="W34" s="662"/>
      <c r="X34" s="662"/>
      <c r="Y34" s="662"/>
      <c r="Z34" s="662"/>
      <c r="AA34" s="662"/>
      <c r="AB34" s="662"/>
      <c r="AC34" s="662"/>
      <c r="AD34" s="662"/>
      <c r="AE34" s="662"/>
      <c r="AF34" s="662"/>
      <c r="AG34" s="662"/>
      <c r="AH34" s="662"/>
      <c r="AI34" s="662"/>
      <c r="AJ34" s="662"/>
      <c r="AK34" s="663"/>
      <c r="AL34">
        <v>2</v>
      </c>
      <c r="AM34" t="str">
        <f t="shared" si="3"/>
        <v/>
      </c>
      <c r="AN34">
        <f t="shared" si="4"/>
        <v>0</v>
      </c>
      <c r="AO34" s="7" t="s">
        <v>81</v>
      </c>
      <c r="AP34">
        <f t="shared" si="5"/>
        <v>0</v>
      </c>
      <c r="AQ34" s="13" t="b">
        <f t="shared" si="2"/>
        <v>0</v>
      </c>
      <c r="AR34" s="13" t="b">
        <f t="shared" si="6"/>
        <v>0</v>
      </c>
      <c r="AT34" s="14" t="str">
        <f t="shared" si="1"/>
        <v/>
      </c>
    </row>
    <row r="35" spans="2:54">
      <c r="B35" s="349">
        <f>$BB$35</f>
        <v>0</v>
      </c>
      <c r="C35" s="660" t="s">
        <v>508</v>
      </c>
      <c r="D35" s="660"/>
      <c r="E35" s="660"/>
      <c r="F35" s="660"/>
      <c r="G35" s="660"/>
      <c r="H35" s="660"/>
      <c r="I35" s="660"/>
      <c r="J35" s="660"/>
      <c r="K35" s="660"/>
      <c r="L35" s="660"/>
      <c r="M35" s="660"/>
      <c r="N35" s="660"/>
      <c r="O35" s="660"/>
      <c r="P35" s="660"/>
      <c r="Q35" s="660"/>
      <c r="R35" s="660"/>
      <c r="S35" s="660"/>
      <c r="T35" s="660"/>
      <c r="U35" s="662">
        <v>10768</v>
      </c>
      <c r="V35" s="662"/>
      <c r="W35" s="662"/>
      <c r="X35" s="662"/>
      <c r="Y35" s="662"/>
      <c r="Z35" s="662"/>
      <c r="AA35" s="662"/>
      <c r="AB35" s="662"/>
      <c r="AC35" s="662"/>
      <c r="AD35" s="662"/>
      <c r="AE35" s="662"/>
      <c r="AF35" s="662"/>
      <c r="AG35" s="662"/>
      <c r="AH35" s="662"/>
      <c r="AI35" s="662"/>
      <c r="AJ35" s="662"/>
      <c r="AK35" s="663"/>
      <c r="AL35">
        <v>2</v>
      </c>
      <c r="AM35" t="str">
        <f t="shared" si="3"/>
        <v/>
      </c>
      <c r="AN35">
        <f t="shared" si="4"/>
        <v>0</v>
      </c>
      <c r="AO35" s="7" t="s">
        <v>82</v>
      </c>
      <c r="AP35">
        <f t="shared" si="5"/>
        <v>0</v>
      </c>
      <c r="AQ35" s="13" t="b">
        <f t="shared" si="2"/>
        <v>0</v>
      </c>
      <c r="AR35" s="13" t="b">
        <f t="shared" si="6"/>
        <v>0</v>
      </c>
      <c r="AT35" s="14" t="str">
        <f t="shared" si="1"/>
        <v/>
      </c>
    </row>
    <row r="36" spans="2:54">
      <c r="B36" s="349">
        <f>$BB$36</f>
        <v>0</v>
      </c>
      <c r="C36" s="660" t="s">
        <v>509</v>
      </c>
      <c r="D36" s="660"/>
      <c r="E36" s="660"/>
      <c r="F36" s="660"/>
      <c r="G36" s="660"/>
      <c r="H36" s="660"/>
      <c r="I36" s="660"/>
      <c r="J36" s="660"/>
      <c r="K36" s="660"/>
      <c r="L36" s="660"/>
      <c r="M36" s="660"/>
      <c r="N36" s="660"/>
      <c r="O36" s="660"/>
      <c r="P36" s="660"/>
      <c r="Q36" s="660"/>
      <c r="R36" s="660"/>
      <c r="S36" s="660"/>
      <c r="T36" s="660"/>
      <c r="U36" s="662">
        <v>10727</v>
      </c>
      <c r="V36" s="662"/>
      <c r="W36" s="662"/>
      <c r="X36" s="662"/>
      <c r="Y36" s="662"/>
      <c r="Z36" s="662"/>
      <c r="AA36" s="662"/>
      <c r="AB36" s="662"/>
      <c r="AC36" s="662"/>
      <c r="AD36" s="662"/>
      <c r="AE36" s="662"/>
      <c r="AF36" s="662"/>
      <c r="AG36" s="662"/>
      <c r="AH36" s="662"/>
      <c r="AI36" s="662"/>
      <c r="AJ36" s="662"/>
      <c r="AK36" s="663"/>
      <c r="AL36">
        <v>2</v>
      </c>
      <c r="AM36" t="str">
        <f t="shared" si="3"/>
        <v/>
      </c>
      <c r="AN36">
        <f t="shared" si="4"/>
        <v>0</v>
      </c>
      <c r="AO36" s="7" t="s">
        <v>83</v>
      </c>
      <c r="AP36">
        <f t="shared" si="5"/>
        <v>0</v>
      </c>
      <c r="AQ36" s="13" t="b">
        <f t="shared" si="2"/>
        <v>0</v>
      </c>
      <c r="AR36" s="13" t="b">
        <f t="shared" si="6"/>
        <v>0</v>
      </c>
      <c r="AT36" s="14" t="str">
        <f t="shared" si="1"/>
        <v/>
      </c>
    </row>
    <row r="37" spans="2:54">
      <c r="B37" s="349">
        <f>$BB$37</f>
        <v>0</v>
      </c>
      <c r="C37" s="660" t="s">
        <v>510</v>
      </c>
      <c r="D37" s="660"/>
      <c r="E37" s="660"/>
      <c r="F37" s="660"/>
      <c r="G37" s="660"/>
      <c r="H37" s="660"/>
      <c r="I37" s="660"/>
      <c r="J37" s="660"/>
      <c r="K37" s="660"/>
      <c r="L37" s="660"/>
      <c r="M37" s="660"/>
      <c r="N37" s="660"/>
      <c r="O37" s="660"/>
      <c r="P37" s="660"/>
      <c r="Q37" s="660"/>
      <c r="R37" s="660"/>
      <c r="S37" s="660"/>
      <c r="T37" s="660"/>
      <c r="U37" s="662">
        <v>11847</v>
      </c>
      <c r="V37" s="662"/>
      <c r="W37" s="662"/>
      <c r="X37" s="662"/>
      <c r="Y37" s="662"/>
      <c r="Z37" s="662"/>
      <c r="AA37" s="662"/>
      <c r="AB37" s="662"/>
      <c r="AC37" s="662"/>
      <c r="AD37" s="662"/>
      <c r="AE37" s="662"/>
      <c r="AF37" s="662"/>
      <c r="AG37" s="662"/>
      <c r="AH37" s="662"/>
      <c r="AI37" s="662"/>
      <c r="AJ37" s="662"/>
      <c r="AK37" s="663"/>
      <c r="AL37">
        <v>2</v>
      </c>
      <c r="AM37" t="str">
        <f t="shared" si="3"/>
        <v/>
      </c>
      <c r="AN37">
        <f t="shared" si="4"/>
        <v>0</v>
      </c>
      <c r="AO37" s="7" t="s">
        <v>84</v>
      </c>
      <c r="AP37">
        <f t="shared" si="5"/>
        <v>0</v>
      </c>
      <c r="AQ37" s="13" t="b">
        <f t="shared" si="2"/>
        <v>0</v>
      </c>
      <c r="AR37" s="13" t="b">
        <f t="shared" si="6"/>
        <v>0</v>
      </c>
      <c r="AT37" s="14" t="str">
        <f t="shared" si="1"/>
        <v/>
      </c>
    </row>
    <row r="38" spans="2:54">
      <c r="B38" s="349" t="b">
        <f>$BB$38</f>
        <v>0</v>
      </c>
      <c r="C38" s="664" t="s">
        <v>511</v>
      </c>
      <c r="D38" s="660"/>
      <c r="E38" s="660"/>
      <c r="F38" s="660"/>
      <c r="G38" s="660"/>
      <c r="H38" s="660"/>
      <c r="I38" s="660"/>
      <c r="J38" s="660"/>
      <c r="K38" s="660"/>
      <c r="L38" s="660"/>
      <c r="M38" s="660"/>
      <c r="N38" s="660"/>
      <c r="O38" s="660"/>
      <c r="P38" s="660"/>
      <c r="Q38" s="660"/>
      <c r="R38" s="660"/>
      <c r="S38" s="660"/>
      <c r="T38" s="660"/>
      <c r="U38" s="662">
        <v>12017</v>
      </c>
      <c r="V38" s="662"/>
      <c r="W38" s="662"/>
      <c r="X38" s="662"/>
      <c r="Y38" s="662"/>
      <c r="Z38" s="662"/>
      <c r="AA38" s="662"/>
      <c r="AB38" s="662"/>
      <c r="AC38" s="662"/>
      <c r="AD38" s="662"/>
      <c r="AE38" s="662"/>
      <c r="AF38" s="662"/>
      <c r="AG38" s="662"/>
      <c r="AH38" s="662"/>
      <c r="AI38" s="662"/>
      <c r="AJ38" s="662"/>
      <c r="AK38" s="663"/>
      <c r="AL38">
        <v>2</v>
      </c>
      <c r="AM38" t="str">
        <f t="shared" si="3"/>
        <v/>
      </c>
      <c r="AN38" t="b">
        <f t="shared" si="4"/>
        <v>0</v>
      </c>
      <c r="AO38" s="7" t="s">
        <v>85</v>
      </c>
      <c r="AP38" t="b">
        <f t="shared" si="5"/>
        <v>0</v>
      </c>
      <c r="AQ38" s="13" t="b">
        <f t="shared" si="2"/>
        <v>0</v>
      </c>
      <c r="AR38" s="13" t="b">
        <f t="shared" si="6"/>
        <v>0</v>
      </c>
      <c r="AT38" s="14" t="str">
        <f t="shared" si="1"/>
        <v/>
      </c>
      <c r="BB38" s="28" t="b">
        <v>0</v>
      </c>
    </row>
    <row r="39" spans="2:54">
      <c r="B39" s="349">
        <f>$BB$39</f>
        <v>0</v>
      </c>
      <c r="C39" s="660" t="s">
        <v>512</v>
      </c>
      <c r="D39" s="660"/>
      <c r="E39" s="660"/>
      <c r="F39" s="660"/>
      <c r="G39" s="660"/>
      <c r="H39" s="660"/>
      <c r="I39" s="660"/>
      <c r="J39" s="660"/>
      <c r="K39" s="660"/>
      <c r="L39" s="660"/>
      <c r="M39" s="660"/>
      <c r="N39" s="660"/>
      <c r="O39" s="660"/>
      <c r="P39" s="660"/>
      <c r="Q39" s="660"/>
      <c r="R39" s="660"/>
      <c r="S39" s="660"/>
      <c r="T39" s="660"/>
      <c r="U39" s="662">
        <v>30144</v>
      </c>
      <c r="V39" s="662"/>
      <c r="W39" s="662"/>
      <c r="X39" s="662"/>
      <c r="Y39" s="662"/>
      <c r="Z39" s="662"/>
      <c r="AA39" s="662"/>
      <c r="AB39" s="662"/>
      <c r="AC39" s="662"/>
      <c r="AD39" s="662"/>
      <c r="AE39" s="662"/>
      <c r="AF39" s="662"/>
      <c r="AG39" s="662"/>
      <c r="AH39" s="662"/>
      <c r="AI39" s="662"/>
      <c r="AJ39" s="662"/>
      <c r="AK39" s="663"/>
      <c r="AL39">
        <v>2</v>
      </c>
      <c r="AM39" t="str">
        <f t="shared" si="3"/>
        <v/>
      </c>
      <c r="AN39">
        <f t="shared" si="4"/>
        <v>0</v>
      </c>
      <c r="AO39" s="7" t="s">
        <v>86</v>
      </c>
      <c r="AP39">
        <f t="shared" si="5"/>
        <v>0</v>
      </c>
      <c r="AQ39" s="13" t="b">
        <f t="shared" si="2"/>
        <v>0</v>
      </c>
      <c r="AR39" s="13" t="b">
        <f t="shared" si="6"/>
        <v>0</v>
      </c>
      <c r="AT39" s="14" t="str">
        <f t="shared" si="1"/>
        <v/>
      </c>
    </row>
    <row r="40" spans="2:54">
      <c r="B40" s="349" t="b">
        <f>$BB$40</f>
        <v>0</v>
      </c>
      <c r="C40" s="660" t="s">
        <v>513</v>
      </c>
      <c r="D40" s="660"/>
      <c r="E40" s="660"/>
      <c r="F40" s="660"/>
      <c r="G40" s="660"/>
      <c r="H40" s="660"/>
      <c r="I40" s="660"/>
      <c r="J40" s="660"/>
      <c r="K40" s="660"/>
      <c r="L40" s="660"/>
      <c r="M40" s="660"/>
      <c r="N40" s="660"/>
      <c r="O40" s="660"/>
      <c r="P40" s="660"/>
      <c r="Q40" s="660"/>
      <c r="R40" s="660"/>
      <c r="S40" s="660"/>
      <c r="T40" s="660"/>
      <c r="U40" s="662">
        <v>31512</v>
      </c>
      <c r="V40" s="662"/>
      <c r="W40" s="662"/>
      <c r="X40" s="662"/>
      <c r="Y40" s="662"/>
      <c r="Z40" s="662"/>
      <c r="AA40" s="662"/>
      <c r="AB40" s="662"/>
      <c r="AC40" s="662"/>
      <c r="AD40" s="662"/>
      <c r="AE40" s="662"/>
      <c r="AF40" s="662"/>
      <c r="AG40" s="662"/>
      <c r="AH40" s="662"/>
      <c r="AI40" s="662"/>
      <c r="AJ40" s="662"/>
      <c r="AK40" s="663"/>
      <c r="AL40">
        <v>2</v>
      </c>
      <c r="AM40" t="str">
        <f t="shared" si="3"/>
        <v/>
      </c>
      <c r="AN40" t="b">
        <f t="shared" si="4"/>
        <v>0</v>
      </c>
      <c r="AO40" s="7" t="s">
        <v>87</v>
      </c>
      <c r="AP40" t="b">
        <f t="shared" si="5"/>
        <v>0</v>
      </c>
      <c r="AQ40" s="13" t="b">
        <f t="shared" si="2"/>
        <v>0</v>
      </c>
      <c r="AR40" s="13" t="b">
        <f t="shared" si="6"/>
        <v>0</v>
      </c>
      <c r="AT40" s="14" t="str">
        <f t="shared" si="1"/>
        <v/>
      </c>
      <c r="BB40" s="28" t="b">
        <v>0</v>
      </c>
    </row>
    <row r="41" spans="2:54">
      <c r="B41" s="349">
        <f>$BB$41</f>
        <v>0</v>
      </c>
      <c r="C41" s="660" t="s">
        <v>514</v>
      </c>
      <c r="D41" s="660"/>
      <c r="E41" s="660"/>
      <c r="F41" s="660"/>
      <c r="G41" s="660"/>
      <c r="H41" s="660"/>
      <c r="I41" s="660"/>
      <c r="J41" s="660"/>
      <c r="K41" s="660"/>
      <c r="L41" s="660"/>
      <c r="M41" s="660"/>
      <c r="N41" s="660"/>
      <c r="O41" s="660"/>
      <c r="P41" s="660"/>
      <c r="Q41" s="660"/>
      <c r="R41" s="660"/>
      <c r="S41" s="660"/>
      <c r="T41" s="660"/>
      <c r="U41" s="662">
        <v>32073</v>
      </c>
      <c r="V41" s="662"/>
      <c r="W41" s="662"/>
      <c r="X41" s="662"/>
      <c r="Y41" s="662"/>
      <c r="Z41" s="662"/>
      <c r="AA41" s="662"/>
      <c r="AB41" s="662"/>
      <c r="AC41" s="662"/>
      <c r="AD41" s="662"/>
      <c r="AE41" s="662"/>
      <c r="AF41" s="662"/>
      <c r="AG41" s="662"/>
      <c r="AH41" s="662"/>
      <c r="AI41" s="662"/>
      <c r="AJ41" s="662"/>
      <c r="AK41" s="663"/>
      <c r="AL41">
        <v>2</v>
      </c>
      <c r="AM41" t="str">
        <f t="shared" si="3"/>
        <v/>
      </c>
      <c r="AN41">
        <f t="shared" si="4"/>
        <v>0</v>
      </c>
      <c r="AO41" s="7" t="s">
        <v>88</v>
      </c>
      <c r="AP41">
        <f t="shared" si="5"/>
        <v>0</v>
      </c>
      <c r="AQ41" s="13" t="b">
        <f t="shared" si="2"/>
        <v>0</v>
      </c>
      <c r="AR41" s="13" t="b">
        <f t="shared" si="6"/>
        <v>0</v>
      </c>
      <c r="AT41" s="14" t="str">
        <f t="shared" si="1"/>
        <v/>
      </c>
    </row>
    <row r="42" spans="2:54">
      <c r="B42" s="349">
        <f>$BB$42</f>
        <v>0</v>
      </c>
      <c r="C42" s="660" t="s">
        <v>515</v>
      </c>
      <c r="D42" s="660"/>
      <c r="E42" s="660"/>
      <c r="F42" s="660"/>
      <c r="G42" s="660"/>
      <c r="H42" s="660"/>
      <c r="I42" s="660"/>
      <c r="J42" s="660"/>
      <c r="K42" s="660"/>
      <c r="L42" s="660"/>
      <c r="M42" s="660"/>
      <c r="N42" s="660"/>
      <c r="O42" s="660"/>
      <c r="P42" s="660"/>
      <c r="Q42" s="660"/>
      <c r="R42" s="660"/>
      <c r="S42" s="660"/>
      <c r="T42" s="660"/>
      <c r="U42" s="662">
        <v>32850</v>
      </c>
      <c r="V42" s="662"/>
      <c r="W42" s="662"/>
      <c r="X42" s="662"/>
      <c r="Y42" s="662"/>
      <c r="Z42" s="662"/>
      <c r="AA42" s="662"/>
      <c r="AB42" s="662"/>
      <c r="AC42" s="662"/>
      <c r="AD42" s="662"/>
      <c r="AE42" s="662"/>
      <c r="AF42" s="662"/>
      <c r="AG42" s="662"/>
      <c r="AH42" s="662"/>
      <c r="AI42" s="662"/>
      <c r="AJ42" s="662"/>
      <c r="AK42" s="663"/>
      <c r="AL42">
        <v>2</v>
      </c>
      <c r="AM42" t="str">
        <f t="shared" si="3"/>
        <v/>
      </c>
      <c r="AN42">
        <f t="shared" si="4"/>
        <v>0</v>
      </c>
      <c r="AO42" s="7" t="s">
        <v>89</v>
      </c>
      <c r="AP42">
        <f t="shared" si="5"/>
        <v>0</v>
      </c>
      <c r="AQ42" s="13" t="b">
        <f t="shared" si="2"/>
        <v>0</v>
      </c>
      <c r="AR42" s="13" t="b">
        <f t="shared" si="6"/>
        <v>0</v>
      </c>
      <c r="AT42" s="14" t="str">
        <f t="shared" si="1"/>
        <v/>
      </c>
    </row>
    <row r="43" spans="2:54">
      <c r="B43" s="349">
        <f>$BB$43</f>
        <v>0</v>
      </c>
      <c r="C43" s="660" t="s">
        <v>516</v>
      </c>
      <c r="D43" s="660"/>
      <c r="E43" s="660"/>
      <c r="F43" s="660"/>
      <c r="G43" s="660"/>
      <c r="H43" s="660"/>
      <c r="I43" s="660"/>
      <c r="J43" s="660"/>
      <c r="K43" s="660"/>
      <c r="L43" s="660"/>
      <c r="M43" s="660"/>
      <c r="N43" s="660"/>
      <c r="O43" s="660"/>
      <c r="P43" s="660"/>
      <c r="Q43" s="660"/>
      <c r="R43" s="660"/>
      <c r="S43" s="660"/>
      <c r="T43" s="660"/>
      <c r="U43" s="662">
        <v>30438</v>
      </c>
      <c r="V43" s="662"/>
      <c r="W43" s="662"/>
      <c r="X43" s="662"/>
      <c r="Y43" s="662"/>
      <c r="Z43" s="662"/>
      <c r="AA43" s="662"/>
      <c r="AB43" s="662"/>
      <c r="AC43" s="662"/>
      <c r="AD43" s="662"/>
      <c r="AE43" s="662"/>
      <c r="AF43" s="662"/>
      <c r="AG43" s="662"/>
      <c r="AH43" s="662"/>
      <c r="AI43" s="662"/>
      <c r="AJ43" s="662"/>
      <c r="AK43" s="663"/>
      <c r="AL43">
        <v>2</v>
      </c>
      <c r="AM43" t="str">
        <f t="shared" si="3"/>
        <v/>
      </c>
      <c r="AN43">
        <f t="shared" si="4"/>
        <v>0</v>
      </c>
      <c r="AO43" s="7" t="s">
        <v>90</v>
      </c>
      <c r="AP43">
        <f t="shared" si="5"/>
        <v>0</v>
      </c>
      <c r="AQ43" s="13" t="b">
        <f t="shared" si="2"/>
        <v>0</v>
      </c>
      <c r="AR43" s="13" t="b">
        <f t="shared" si="6"/>
        <v>0</v>
      </c>
      <c r="AT43" s="14" t="str">
        <f t="shared" si="1"/>
        <v/>
      </c>
    </row>
    <row r="44" spans="2:54">
      <c r="B44" s="349" t="b">
        <f>$BB$44</f>
        <v>0</v>
      </c>
      <c r="C44" s="660" t="s">
        <v>517</v>
      </c>
      <c r="D44" s="660"/>
      <c r="E44" s="660"/>
      <c r="F44" s="660"/>
      <c r="G44" s="660"/>
      <c r="H44" s="660"/>
      <c r="I44" s="660"/>
      <c r="J44" s="660"/>
      <c r="K44" s="660"/>
      <c r="L44" s="660"/>
      <c r="M44" s="660"/>
      <c r="N44" s="660"/>
      <c r="O44" s="660"/>
      <c r="P44" s="660"/>
      <c r="Q44" s="660"/>
      <c r="R44" s="660"/>
      <c r="S44" s="660"/>
      <c r="T44" s="660"/>
      <c r="U44" s="662">
        <v>31621</v>
      </c>
      <c r="V44" s="662"/>
      <c r="W44" s="662"/>
      <c r="X44" s="662"/>
      <c r="Y44" s="662"/>
      <c r="Z44" s="662"/>
      <c r="AA44" s="662"/>
      <c r="AB44" s="662"/>
      <c r="AC44" s="662"/>
      <c r="AD44" s="662"/>
      <c r="AE44" s="662"/>
      <c r="AF44" s="662"/>
      <c r="AG44" s="662"/>
      <c r="AH44" s="662"/>
      <c r="AI44" s="662"/>
      <c r="AJ44" s="662"/>
      <c r="AK44" s="663"/>
      <c r="AL44">
        <v>2</v>
      </c>
      <c r="AM44" t="str">
        <f t="shared" si="3"/>
        <v/>
      </c>
      <c r="AN44" t="b">
        <f t="shared" si="4"/>
        <v>0</v>
      </c>
      <c r="AO44" s="7" t="s">
        <v>91</v>
      </c>
      <c r="AP44" t="b">
        <f t="shared" si="5"/>
        <v>0</v>
      </c>
      <c r="AQ44" s="13" t="b">
        <f t="shared" si="2"/>
        <v>0</v>
      </c>
      <c r="AR44" s="13" t="b">
        <f t="shared" si="6"/>
        <v>0</v>
      </c>
      <c r="AT44" s="14" t="str">
        <f t="shared" si="1"/>
        <v/>
      </c>
      <c r="BB44" s="28" t="b">
        <v>0</v>
      </c>
    </row>
    <row r="45" spans="2:54">
      <c r="B45" s="349" t="b">
        <f>$BB$45</f>
        <v>0</v>
      </c>
      <c r="C45" s="660" t="s">
        <v>518</v>
      </c>
      <c r="D45" s="660"/>
      <c r="E45" s="660"/>
      <c r="F45" s="660"/>
      <c r="G45" s="660"/>
      <c r="H45" s="660"/>
      <c r="I45" s="660"/>
      <c r="J45" s="660"/>
      <c r="K45" s="660"/>
      <c r="L45" s="660"/>
      <c r="M45" s="660"/>
      <c r="N45" s="660"/>
      <c r="O45" s="660"/>
      <c r="P45" s="660"/>
      <c r="Q45" s="660"/>
      <c r="R45" s="660"/>
      <c r="S45" s="660"/>
      <c r="T45" s="660"/>
      <c r="U45" s="662">
        <v>10723</v>
      </c>
      <c r="V45" s="662"/>
      <c r="W45" s="662"/>
      <c r="X45" s="662"/>
      <c r="Y45" s="662"/>
      <c r="Z45" s="662"/>
      <c r="AA45" s="662"/>
      <c r="AB45" s="662"/>
      <c r="AC45" s="662"/>
      <c r="AD45" s="662"/>
      <c r="AE45" s="662"/>
      <c r="AF45" s="662"/>
      <c r="AG45" s="662"/>
      <c r="AH45" s="662"/>
      <c r="AI45" s="662"/>
      <c r="AJ45" s="662"/>
      <c r="AK45" s="663"/>
      <c r="AL45">
        <v>2</v>
      </c>
      <c r="AM45" t="str">
        <f t="shared" si="3"/>
        <v/>
      </c>
      <c r="AN45" t="b">
        <f t="shared" si="4"/>
        <v>0</v>
      </c>
      <c r="AO45" s="7" t="s">
        <v>92</v>
      </c>
      <c r="AP45" t="b">
        <f t="shared" si="5"/>
        <v>0</v>
      </c>
      <c r="AQ45" s="13" t="b">
        <f t="shared" si="2"/>
        <v>0</v>
      </c>
      <c r="AR45" s="13" t="b">
        <f t="shared" si="6"/>
        <v>0</v>
      </c>
      <c r="AT45" s="14" t="str">
        <f t="shared" si="1"/>
        <v/>
      </c>
      <c r="BB45" s="28" t="b">
        <v>0</v>
      </c>
    </row>
    <row r="46" spans="2:54">
      <c r="B46" s="349" t="b">
        <f>$BB$46</f>
        <v>0</v>
      </c>
      <c r="C46" s="657" t="s">
        <v>519</v>
      </c>
      <c r="D46" s="657"/>
      <c r="E46" s="657"/>
      <c r="F46" s="657"/>
      <c r="G46" s="657"/>
      <c r="H46" s="657"/>
      <c r="I46" s="657"/>
      <c r="J46" s="657"/>
      <c r="K46" s="657"/>
      <c r="L46" s="657"/>
      <c r="M46" s="657"/>
      <c r="N46" s="657"/>
      <c r="O46" s="657"/>
      <c r="P46" s="657"/>
      <c r="Q46" s="657"/>
      <c r="R46" s="657"/>
      <c r="S46" s="657"/>
      <c r="T46" s="657"/>
      <c r="U46" s="668">
        <v>10944</v>
      </c>
      <c r="V46" s="668"/>
      <c r="W46" s="668"/>
      <c r="X46" s="668"/>
      <c r="Y46" s="668"/>
      <c r="Z46" s="668"/>
      <c r="AA46" s="668"/>
      <c r="AB46" s="668"/>
      <c r="AC46" s="668"/>
      <c r="AD46" s="668"/>
      <c r="AE46" s="668"/>
      <c r="AF46" s="668"/>
      <c r="AG46" s="668"/>
      <c r="AH46" s="668"/>
      <c r="AI46" s="668"/>
      <c r="AJ46" s="668"/>
      <c r="AK46" s="669"/>
      <c r="AL46">
        <v>2</v>
      </c>
      <c r="AM46" t="str">
        <f t="shared" ref="AM46:AM48" si="7">IF(BB46,C46&amp;"-"&amp;$U$13&amp;U46,"")</f>
        <v/>
      </c>
      <c r="AN46" t="b">
        <f t="shared" ref="AN46:AN48" si="8">B46</f>
        <v>0</v>
      </c>
      <c r="AO46" s="7" t="s">
        <v>92</v>
      </c>
      <c r="AP46" t="b">
        <f t="shared" ref="AP46:AP48" si="9">B46</f>
        <v>0</v>
      </c>
      <c r="AQ46" s="13" t="b">
        <f t="shared" si="2"/>
        <v>0</v>
      </c>
      <c r="AR46" s="13" t="b">
        <f t="shared" si="6"/>
        <v>0</v>
      </c>
      <c r="AT46" s="14" t="str">
        <f t="shared" si="1"/>
        <v/>
      </c>
      <c r="BB46" s="28" t="b">
        <v>0</v>
      </c>
    </row>
    <row r="47" spans="2:54">
      <c r="B47" s="349" t="b">
        <f>$BB$47</f>
        <v>0</v>
      </c>
      <c r="C47" s="657" t="s">
        <v>520</v>
      </c>
      <c r="D47" s="657"/>
      <c r="E47" s="657"/>
      <c r="F47" s="657"/>
      <c r="G47" s="657"/>
      <c r="H47" s="657"/>
      <c r="I47" s="657"/>
      <c r="J47" s="657"/>
      <c r="K47" s="657"/>
      <c r="L47" s="657"/>
      <c r="M47" s="657"/>
      <c r="N47" s="657"/>
      <c r="O47" s="657"/>
      <c r="P47" s="657"/>
      <c r="Q47" s="657"/>
      <c r="R47" s="657"/>
      <c r="S47" s="657"/>
      <c r="T47" s="657"/>
      <c r="U47" s="668">
        <v>12450</v>
      </c>
      <c r="V47" s="668"/>
      <c r="W47" s="668"/>
      <c r="X47" s="668"/>
      <c r="Y47" s="668"/>
      <c r="Z47" s="668"/>
      <c r="AA47" s="668"/>
      <c r="AB47" s="668"/>
      <c r="AC47" s="668"/>
      <c r="AD47" s="668"/>
      <c r="AE47" s="668"/>
      <c r="AF47" s="668"/>
      <c r="AG47" s="668"/>
      <c r="AH47" s="668"/>
      <c r="AI47" s="668"/>
      <c r="AJ47" s="668"/>
      <c r="AK47" s="669"/>
      <c r="AL47">
        <v>2</v>
      </c>
      <c r="AM47" t="str">
        <f t="shared" si="7"/>
        <v/>
      </c>
      <c r="AN47" t="b">
        <f t="shared" si="8"/>
        <v>0</v>
      </c>
      <c r="AO47" s="7" t="s">
        <v>92</v>
      </c>
      <c r="AP47" t="b">
        <f t="shared" si="9"/>
        <v>0</v>
      </c>
      <c r="AQ47" s="13" t="b">
        <f t="shared" si="2"/>
        <v>0</v>
      </c>
      <c r="AR47" s="13" t="b">
        <f t="shared" si="6"/>
        <v>0</v>
      </c>
      <c r="AT47" s="14" t="str">
        <f t="shared" si="1"/>
        <v/>
      </c>
      <c r="BB47" s="28" t="b">
        <v>0</v>
      </c>
    </row>
    <row r="48" spans="2:54">
      <c r="B48" s="349" t="b">
        <f>$BB$48</f>
        <v>0</v>
      </c>
      <c r="C48" s="657" t="s">
        <v>519</v>
      </c>
      <c r="D48" s="657"/>
      <c r="E48" s="657"/>
      <c r="F48" s="657"/>
      <c r="G48" s="657"/>
      <c r="H48" s="657"/>
      <c r="I48" s="657"/>
      <c r="J48" s="657"/>
      <c r="K48" s="657"/>
      <c r="L48" s="657"/>
      <c r="M48" s="657"/>
      <c r="N48" s="657"/>
      <c r="O48" s="657"/>
      <c r="P48" s="657"/>
      <c r="Q48" s="657"/>
      <c r="R48" s="657"/>
      <c r="S48" s="657"/>
      <c r="T48" s="657"/>
      <c r="U48" s="668">
        <v>17135</v>
      </c>
      <c r="V48" s="668"/>
      <c r="W48" s="668"/>
      <c r="X48" s="668"/>
      <c r="Y48" s="668"/>
      <c r="Z48" s="668"/>
      <c r="AA48" s="668"/>
      <c r="AB48" s="668"/>
      <c r="AC48" s="668"/>
      <c r="AD48" s="668"/>
      <c r="AE48" s="668"/>
      <c r="AF48" s="668"/>
      <c r="AG48" s="668"/>
      <c r="AH48" s="668"/>
      <c r="AI48" s="668"/>
      <c r="AJ48" s="668"/>
      <c r="AK48" s="669"/>
      <c r="AL48">
        <v>2</v>
      </c>
      <c r="AM48" t="str">
        <f t="shared" si="7"/>
        <v/>
      </c>
      <c r="AN48" t="b">
        <f t="shared" si="8"/>
        <v>0</v>
      </c>
      <c r="AO48" s="7" t="s">
        <v>92</v>
      </c>
      <c r="AP48" t="b">
        <f t="shared" si="9"/>
        <v>0</v>
      </c>
      <c r="AQ48" s="13" t="b">
        <f t="shared" si="2"/>
        <v>0</v>
      </c>
      <c r="AR48" s="13" t="b">
        <f t="shared" si="6"/>
        <v>0</v>
      </c>
      <c r="AT48" s="14" t="str">
        <f t="shared" si="1"/>
        <v/>
      </c>
      <c r="BB48" s="28" t="b">
        <v>0</v>
      </c>
    </row>
    <row r="49" spans="2:54">
      <c r="B49" s="649" t="s">
        <v>23</v>
      </c>
      <c r="C49" s="650"/>
      <c r="D49" s="650"/>
      <c r="E49" s="650"/>
      <c r="F49" s="650"/>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c r="AH49" s="650"/>
      <c r="AI49" s="650"/>
      <c r="AJ49" s="650"/>
      <c r="AK49" s="351"/>
      <c r="AL49" s="15">
        <v>1</v>
      </c>
      <c r="AM49" t="str">
        <f>IF(AS49="","",AS49)&amp;B49</f>
        <v xml:space="preserve"> 其他Others (未在列表請自行填寫Not in the list, please fill in by yourself.)：</v>
      </c>
      <c r="AN49" s="7" t="b">
        <f>B50</f>
        <v>0</v>
      </c>
      <c r="AO49" s="7" t="s">
        <v>93</v>
      </c>
      <c r="AP49" t="b">
        <f>B50</f>
        <v>0</v>
      </c>
      <c r="AQ49" s="13" t="b">
        <f t="shared" si="2"/>
        <v>0</v>
      </c>
      <c r="AR49" s="13" t="b">
        <f>IF($AN49=TRUE,$AP49&lt;&gt;TRUE)</f>
        <v>0</v>
      </c>
      <c r="AT49" s="14" t="str">
        <f t="shared" si="1"/>
        <v/>
      </c>
    </row>
    <row r="50" spans="2:54" ht="16.5" thickBot="1">
      <c r="B50" s="350" t="b">
        <f>$BB$50</f>
        <v>0</v>
      </c>
      <c r="C50" s="665"/>
      <c r="D50" s="665"/>
      <c r="E50" s="665"/>
      <c r="F50" s="665"/>
      <c r="G50" s="665"/>
      <c r="H50" s="665"/>
      <c r="I50" s="665"/>
      <c r="J50" s="665"/>
      <c r="K50" s="665"/>
      <c r="L50" s="665"/>
      <c r="M50" s="665"/>
      <c r="N50" s="665"/>
      <c r="O50" s="665"/>
      <c r="P50" s="665"/>
      <c r="Q50" s="665"/>
      <c r="R50" s="665"/>
      <c r="S50" s="665"/>
      <c r="T50" s="665"/>
      <c r="U50" s="665"/>
      <c r="V50" s="665"/>
      <c r="W50" s="665"/>
      <c r="X50" s="665"/>
      <c r="Y50" s="665"/>
      <c r="Z50" s="665"/>
      <c r="AA50" s="665"/>
      <c r="AB50" s="665"/>
      <c r="AC50" s="665"/>
      <c r="AD50" s="665"/>
      <c r="AE50" s="665"/>
      <c r="AF50" s="665"/>
      <c r="AG50" s="665"/>
      <c r="AH50" s="665"/>
      <c r="AI50" s="665"/>
      <c r="AJ50" s="665"/>
      <c r="AK50" s="666"/>
      <c r="AL50" s="15">
        <v>2</v>
      </c>
      <c r="AM50" t="str">
        <f>IF(BB50,C50,"")</f>
        <v/>
      </c>
      <c r="AN50" s="7" t="b">
        <f>BB50</f>
        <v>0</v>
      </c>
      <c r="AO50" s="7" t="s">
        <v>93</v>
      </c>
      <c r="AP50" t="b">
        <f>BB50</f>
        <v>0</v>
      </c>
      <c r="AQ50" s="13" t="b">
        <f t="shared" si="2"/>
        <v>0</v>
      </c>
      <c r="AR50" s="13" t="b">
        <f>IF($AN50=TRUE,$AP50&lt;&gt;TRUE)</f>
        <v>0</v>
      </c>
      <c r="AT50" s="14" t="str">
        <f t="shared" si="1"/>
        <v/>
      </c>
      <c r="BB50" s="28" t="b">
        <v>0</v>
      </c>
    </row>
    <row r="51" spans="2:54" ht="20.25" thickTop="1">
      <c r="B51" s="667" t="s">
        <v>121</v>
      </c>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row>
  </sheetData>
  <sheetProtection formatCells="0" formatRows="0" selectLockedCells="1"/>
  <mergeCells count="114">
    <mergeCell ref="C45:T45"/>
    <mergeCell ref="U45:AK45"/>
    <mergeCell ref="B49:AJ49"/>
    <mergeCell ref="C50:AK50"/>
    <mergeCell ref="B51:AK51"/>
    <mergeCell ref="C42:T42"/>
    <mergeCell ref="U42:AK42"/>
    <mergeCell ref="C43:T43"/>
    <mergeCell ref="U43:AK43"/>
    <mergeCell ref="C44:T44"/>
    <mergeCell ref="U44:AK44"/>
    <mergeCell ref="C46:T46"/>
    <mergeCell ref="C47:T47"/>
    <mergeCell ref="C48:T48"/>
    <mergeCell ref="U46:AK46"/>
    <mergeCell ref="U47:AK47"/>
    <mergeCell ref="U48:AK48"/>
    <mergeCell ref="C39:T39"/>
    <mergeCell ref="U39:AK39"/>
    <mergeCell ref="C40:T40"/>
    <mergeCell ref="U40:AK40"/>
    <mergeCell ref="C41:T41"/>
    <mergeCell ref="U41:AK41"/>
    <mergeCell ref="C36:T36"/>
    <mergeCell ref="U36:AK36"/>
    <mergeCell ref="C37:T37"/>
    <mergeCell ref="U37:AK37"/>
    <mergeCell ref="C38:T38"/>
    <mergeCell ref="U38:AK38"/>
    <mergeCell ref="C33:T33"/>
    <mergeCell ref="U33:AK33"/>
    <mergeCell ref="C34:T34"/>
    <mergeCell ref="U34:AK34"/>
    <mergeCell ref="C35:T35"/>
    <mergeCell ref="U35:AK35"/>
    <mergeCell ref="C30:T30"/>
    <mergeCell ref="U30:AK30"/>
    <mergeCell ref="C31:T31"/>
    <mergeCell ref="U31:AK31"/>
    <mergeCell ref="C32:T32"/>
    <mergeCell ref="U32:AK32"/>
    <mergeCell ref="C27:T27"/>
    <mergeCell ref="U27:AK27"/>
    <mergeCell ref="C28:T28"/>
    <mergeCell ref="U28:AK28"/>
    <mergeCell ref="C29:T29"/>
    <mergeCell ref="U29:AK29"/>
    <mergeCell ref="C24:T24"/>
    <mergeCell ref="U24:AK24"/>
    <mergeCell ref="C25:T25"/>
    <mergeCell ref="U25:AK25"/>
    <mergeCell ref="C26:T26"/>
    <mergeCell ref="U26:AK26"/>
    <mergeCell ref="C21:T21"/>
    <mergeCell ref="U21:AK21"/>
    <mergeCell ref="C22:T22"/>
    <mergeCell ref="U22:AK22"/>
    <mergeCell ref="C23:T23"/>
    <mergeCell ref="U23:AK23"/>
    <mergeCell ref="C18:T18"/>
    <mergeCell ref="U18:AK18"/>
    <mergeCell ref="C19:T19"/>
    <mergeCell ref="U19:AK19"/>
    <mergeCell ref="C20:T20"/>
    <mergeCell ref="U20:AK20"/>
    <mergeCell ref="C15:T15"/>
    <mergeCell ref="U15:AK15"/>
    <mergeCell ref="C16:T16"/>
    <mergeCell ref="U16:AK16"/>
    <mergeCell ref="C17:T17"/>
    <mergeCell ref="U17:AK17"/>
    <mergeCell ref="D11:X11"/>
    <mergeCell ref="Y11:AK11"/>
    <mergeCell ref="B12:AJ12"/>
    <mergeCell ref="C13:T13"/>
    <mergeCell ref="U13:AK13"/>
    <mergeCell ref="C14:T14"/>
    <mergeCell ref="U14:AK14"/>
    <mergeCell ref="B9:AJ9"/>
    <mergeCell ref="D10:F10"/>
    <mergeCell ref="H10:J10"/>
    <mergeCell ref="L10:N10"/>
    <mergeCell ref="P10:R10"/>
    <mergeCell ref="T10:V10"/>
    <mergeCell ref="X10:Z10"/>
    <mergeCell ref="Y6:AB6"/>
    <mergeCell ref="AD6:AG6"/>
    <mergeCell ref="D7:G7"/>
    <mergeCell ref="I7:L7"/>
    <mergeCell ref="N7:Q7"/>
    <mergeCell ref="S7:V7"/>
    <mergeCell ref="B1:AK1"/>
    <mergeCell ref="BB1:CK1"/>
    <mergeCell ref="B2:AK2"/>
    <mergeCell ref="BB2:CK2"/>
    <mergeCell ref="BB3:CJ3"/>
    <mergeCell ref="BB7:BG7"/>
    <mergeCell ref="BH7:BK7"/>
    <mergeCell ref="B3:AK3"/>
    <mergeCell ref="B4:AJ4"/>
    <mergeCell ref="D5:G5"/>
    <mergeCell ref="I5:L5"/>
    <mergeCell ref="N5:Q5"/>
    <mergeCell ref="S5:V5"/>
    <mergeCell ref="Y5:AB5"/>
    <mergeCell ref="AD5:AG5"/>
    <mergeCell ref="BC4:CK4"/>
    <mergeCell ref="BB5:CK5"/>
    <mergeCell ref="BB6:BE6"/>
    <mergeCell ref="BF6:BG6"/>
    <mergeCell ref="D6:G6"/>
    <mergeCell ref="I6:L6"/>
    <mergeCell ref="N6:Q6"/>
    <mergeCell ref="S6:V6"/>
  </mergeCells>
  <phoneticPr fontId="1" type="noConversion"/>
  <conditionalFormatting sqref="B4">
    <cfRule type="expression" dxfId="261" priority="94" stopIfTrue="1">
      <formula>AND($AQ4=TRUE, ISNUMBER(SEARCH("*", $AT4)))</formula>
    </cfRule>
  </conditionalFormatting>
  <conditionalFormatting sqref="B9">
    <cfRule type="expression" dxfId="260" priority="95" stopIfTrue="1">
      <formula>AND($AQ9=TRUE, ISNUMBER(SEARCH("*", $AT9)))</formula>
    </cfRule>
  </conditionalFormatting>
  <conditionalFormatting sqref="B12">
    <cfRule type="expression" dxfId="259" priority="96" stopIfTrue="1">
      <formula>AND($AQ12=TRUE, ISNUMBER(SEARCH("*", $AT12)))</formula>
    </cfRule>
  </conditionalFormatting>
  <conditionalFormatting sqref="B51">
    <cfRule type="expression" dxfId="258" priority="13">
      <formula>OR($AL51=2,$AL51=3,$AL51=1)</formula>
    </cfRule>
    <cfRule type="expression" dxfId="257" priority="14">
      <formula>OR($AL51=3)</formula>
    </cfRule>
  </conditionalFormatting>
  <conditionalFormatting sqref="B5:AK7">
    <cfRule type="expression" dxfId="256" priority="12">
      <formula>AND(OR($AK$9&gt;0,$AK$12&gt;0), $AS$4&lt;&gt;"")</formula>
    </cfRule>
  </conditionalFormatting>
  <conditionalFormatting sqref="B10:AK11">
    <cfRule type="expression" dxfId="255" priority="11">
      <formula>AND(OR($AK$4&gt;0,$AK$12&gt;0),$AS$9&lt;&gt;"")</formula>
    </cfRule>
  </conditionalFormatting>
  <conditionalFormatting sqref="B1:AX3 B4:AY50 AL51:AY51 B52:AY103">
    <cfRule type="expression" dxfId="254" priority="76">
      <formula>OR($AL1=2,$AL1=3,$AL1=1)</formula>
    </cfRule>
    <cfRule type="expression" dxfId="253" priority="75">
      <formula>OR($AL1=3)</formula>
    </cfRule>
  </conditionalFormatting>
  <conditionalFormatting sqref="C14:C48">
    <cfRule type="expression" dxfId="252" priority="93" stopIfTrue="1">
      <formula>BB14=TRUE</formula>
    </cfRule>
  </conditionalFormatting>
  <conditionalFormatting sqref="C50">
    <cfRule type="expression" dxfId="251" priority="90">
      <formula>AND(BB50, NOT(ISBLANK(C50)))</formula>
    </cfRule>
    <cfRule type="expression" dxfId="250" priority="89">
      <formula>AND(BB50, ISBLANK(C50))</formula>
    </cfRule>
  </conditionalFormatting>
  <conditionalFormatting sqref="D5:D7">
    <cfRule type="expression" dxfId="249" priority="77" stopIfTrue="1">
      <formula>BC5=TRUE</formula>
    </cfRule>
  </conditionalFormatting>
  <conditionalFormatting sqref="D10:D11">
    <cfRule type="expression" dxfId="248" priority="83" stopIfTrue="1">
      <formula>BC10=TRUE</formula>
    </cfRule>
  </conditionalFormatting>
  <conditionalFormatting sqref="H10">
    <cfRule type="expression" dxfId="247" priority="84" stopIfTrue="1">
      <formula>BG10=TRUE</formula>
    </cfRule>
  </conditionalFormatting>
  <conditionalFormatting sqref="I5:I7">
    <cfRule type="expression" dxfId="246" priority="78" stopIfTrue="1">
      <formula>BH5=TRUE</formula>
    </cfRule>
  </conditionalFormatting>
  <conditionalFormatting sqref="L10">
    <cfRule type="expression" dxfId="245" priority="85" stopIfTrue="1">
      <formula>BK10=TRUE</formula>
    </cfRule>
  </conditionalFormatting>
  <conditionalFormatting sqref="N5:N7">
    <cfRule type="expression" dxfId="244" priority="79" stopIfTrue="1">
      <formula>BM5=TRUE</formula>
    </cfRule>
  </conditionalFormatting>
  <conditionalFormatting sqref="P10">
    <cfRule type="expression" dxfId="243" priority="86" stopIfTrue="1">
      <formula>BO10=TRUE</formula>
    </cfRule>
  </conditionalFormatting>
  <conditionalFormatting sqref="S5:S7">
    <cfRule type="expression" dxfId="242" priority="80" stopIfTrue="1">
      <formula>BR5=TRUE</formula>
    </cfRule>
  </conditionalFormatting>
  <conditionalFormatting sqref="T10">
    <cfRule type="expression" dxfId="241" priority="87" stopIfTrue="1">
      <formula>BS10=TRUE</formula>
    </cfRule>
  </conditionalFormatting>
  <conditionalFormatting sqref="U14:AK50">
    <cfRule type="expression" dxfId="240" priority="97" stopIfTrue="1">
      <formula>AND($AQ14=TRUE, ISNUMBER(SEARCH("*", $AT14)))</formula>
    </cfRule>
  </conditionalFormatting>
  <conditionalFormatting sqref="X10">
    <cfRule type="expression" dxfId="239" priority="88" stopIfTrue="1">
      <formula>BW10=TRUE</formula>
    </cfRule>
  </conditionalFormatting>
  <conditionalFormatting sqref="Y5:Y6">
    <cfRule type="expression" dxfId="238" priority="81" stopIfTrue="1">
      <formula>BX5=TRUE</formula>
    </cfRule>
  </conditionalFormatting>
  <conditionalFormatting sqref="Y11">
    <cfRule type="expression" dxfId="237" priority="92">
      <formula>AND(BC11, NOT(ISBLANK(Y11)))</formula>
    </cfRule>
    <cfRule type="expression" dxfId="236" priority="91">
      <formula>AND(BC11, ISBLANK(Y11))</formula>
    </cfRule>
  </conditionalFormatting>
  <conditionalFormatting sqref="AD5:AD6">
    <cfRule type="expression" dxfId="235" priority="82" stopIfTrue="1">
      <formula>CC5=TRUE</formula>
    </cfRule>
  </conditionalFormatting>
  <conditionalFormatting sqref="AK4">
    <cfRule type="expression" dxfId="234" priority="98" stopIfTrue="1">
      <formula>AND($AQ4=TRUE, ISNUMBER(SEARCH("*", $AT4)))</formula>
    </cfRule>
  </conditionalFormatting>
  <conditionalFormatting sqref="AK9">
    <cfRule type="expression" dxfId="233" priority="99" stopIfTrue="1">
      <formula>AND($AQ9=TRUE, ISNUMBER(SEARCH("*", $AT9)))</formula>
    </cfRule>
  </conditionalFormatting>
  <conditionalFormatting sqref="AK12">
    <cfRule type="expression" dxfId="232" priority="100" stopIfTrue="1">
      <formula>AND($AQ12=TRUE, ISNUMBER(SEARCH("*", $AT12)))</formula>
    </cfRule>
  </conditionalFormatting>
  <conditionalFormatting sqref="AL3">
    <cfRule type="expression" dxfId="231" priority="74">
      <formula>#REF!</formula>
    </cfRule>
  </conditionalFormatting>
  <conditionalFormatting sqref="AL4:AL5">
    <cfRule type="expression" dxfId="230" priority="73">
      <formula>$AK3</formula>
    </cfRule>
  </conditionalFormatting>
  <conditionalFormatting sqref="AL8">
    <cfRule type="expression" dxfId="229" priority="56">
      <formula>$AK7</formula>
    </cfRule>
  </conditionalFormatting>
  <conditionalFormatting sqref="AL9 AL50">
    <cfRule type="expression" dxfId="228" priority="50">
      <formula>OR($AL9=2,$AL9=3,$AL9=1)</formula>
    </cfRule>
    <cfRule type="expression" dxfId="227" priority="48">
      <formula>$AK8</formula>
    </cfRule>
    <cfRule type="expression" dxfId="226" priority="49">
      <formula>OR($AL9=3)</formula>
    </cfRule>
  </conditionalFormatting>
  <conditionalFormatting sqref="AL12">
    <cfRule type="expression" dxfId="225" priority="37">
      <formula>OR($AL12=3)</formula>
    </cfRule>
    <cfRule type="expression" dxfId="224" priority="38">
      <formula>OR($AL12=2,$AL12=3,$AL12=1)</formula>
    </cfRule>
    <cfRule type="expression" dxfId="223" priority="36">
      <formula>$AK11</formula>
    </cfRule>
  </conditionalFormatting>
  <conditionalFormatting sqref="AL49">
    <cfRule type="expression" dxfId="222" priority="688">
      <formula>$AK45</formula>
    </cfRule>
    <cfRule type="expression" dxfId="221" priority="689">
      <formula>OR($AL49=3)</formula>
    </cfRule>
    <cfRule type="expression" dxfId="220" priority="690">
      <formula>OR($AL49=2,$AL49=3,$AL49=1)</formula>
    </cfRule>
  </conditionalFormatting>
  <conditionalFormatting sqref="AL5:AS5">
    <cfRule type="expression" dxfId="219" priority="57">
      <formula>OR($AL5=3)</formula>
    </cfRule>
    <cfRule type="expression" dxfId="218" priority="58">
      <formula>OR($AL5=2,$AL5=3,$AL5=1)</formula>
    </cfRule>
  </conditionalFormatting>
  <conditionalFormatting sqref="AL8:AS8">
    <cfRule type="expression" dxfId="217" priority="51">
      <formula>OR($AL8=3)</formula>
    </cfRule>
    <cfRule type="expression" dxfId="216" priority="52">
      <formula>OR($AL8=2,$AL8=3,$AL8=1)</formula>
    </cfRule>
  </conditionalFormatting>
  <conditionalFormatting sqref="AL1:AT2">
    <cfRule type="expression" dxfId="215" priority="71">
      <formula>OR($AL1=2,$AL1=3,$AL1=1)</formula>
    </cfRule>
    <cfRule type="expression" dxfId="214" priority="72">
      <formula>OR($AL1=3)</formula>
    </cfRule>
  </conditionalFormatting>
  <conditionalFormatting sqref="AM4:AM5">
    <cfRule type="expression" dxfId="213" priority="62">
      <formula>OR($AL4=3)</formula>
    </cfRule>
    <cfRule type="expression" dxfId="212" priority="61">
      <formula>OR($AL4=2,$AL4=3,$AL4=1)</formula>
    </cfRule>
    <cfRule type="expression" dxfId="211" priority="60">
      <formula>OR($AL4=3)</formula>
    </cfRule>
    <cfRule type="expression" dxfId="210" priority="59">
      <formula>OR($AL4=2,$AL4=3,$AL4=1)</formula>
    </cfRule>
  </conditionalFormatting>
  <conditionalFormatting sqref="AM8">
    <cfRule type="expression" dxfId="209" priority="53">
      <formula>OR($AL8=3)</formula>
    </cfRule>
    <cfRule type="expression" dxfId="208" priority="54">
      <formula>OR($AL8=2,$AL8=3,$AL8=1)</formula>
    </cfRule>
    <cfRule type="expression" dxfId="207" priority="55">
      <formula>OR($AL8=3)</formula>
    </cfRule>
  </conditionalFormatting>
  <conditionalFormatting sqref="AM9">
    <cfRule type="expression" dxfId="206" priority="39">
      <formula>OR($AL9=2,$AL9=3,$AL9=1)</formula>
    </cfRule>
    <cfRule type="expression" dxfId="205" priority="41">
      <formula>OR($AL9=2,$AL9=3,$AL9=1)</formula>
    </cfRule>
    <cfRule type="expression" dxfId="204" priority="40">
      <formula>OR($AL9=3)</formula>
    </cfRule>
  </conditionalFormatting>
  <conditionalFormatting sqref="AM12">
    <cfRule type="expression" dxfId="203" priority="32">
      <formula>OR($AL12=3)</formula>
    </cfRule>
    <cfRule type="expression" dxfId="202" priority="33">
      <formula>OR($AL12=2,$AL12=3,$AL12=1)</formula>
    </cfRule>
    <cfRule type="expression" dxfId="201" priority="31">
      <formula>OR($AL12=2,$AL12=3,$AL12=1)</formula>
    </cfRule>
  </conditionalFormatting>
  <conditionalFormatting sqref="AM49:AM50">
    <cfRule type="expression" dxfId="200" priority="19">
      <formula>OR($AL49=2,$AL49=3,$AL49=1)</formula>
    </cfRule>
    <cfRule type="expression" dxfId="199" priority="21">
      <formula>OR($AL49=2,$AL49=3,$AL49=1)</formula>
    </cfRule>
    <cfRule type="expression" dxfId="198" priority="20">
      <formula>OR($AL49=3)</formula>
    </cfRule>
  </conditionalFormatting>
  <conditionalFormatting sqref="AM1:AS1">
    <cfRule type="expression" dxfId="197" priority="69">
      <formula>OR($AL1=2,$AL1=3,$AL1=1)</formula>
    </cfRule>
    <cfRule type="expression" dxfId="196" priority="70">
      <formula>OR($AL1=3)</formula>
    </cfRule>
  </conditionalFormatting>
  <conditionalFormatting sqref="AM9:AS9">
    <cfRule type="expression" dxfId="195" priority="43">
      <formula>OR($AL9=2,$AL9=3,$AL9=1)</formula>
    </cfRule>
    <cfRule type="expression" dxfId="194" priority="42">
      <formula>OR($AL9=3)</formula>
    </cfRule>
  </conditionalFormatting>
  <conditionalFormatting sqref="AM12:AS12">
    <cfRule type="expression" dxfId="193" priority="35">
      <formula>OR($AL12=2,$AL12=3,$AL12=1)</formula>
    </cfRule>
    <cfRule type="expression" dxfId="192" priority="34">
      <formula>OR($AL12=3)</formula>
    </cfRule>
  </conditionalFormatting>
  <conditionalFormatting sqref="AM49:AS50">
    <cfRule type="expression" dxfId="191" priority="23">
      <formula>OR($AL49=2,$AL49=3,$AL49=1)</formula>
    </cfRule>
    <cfRule type="expression" dxfId="190" priority="22">
      <formula>OR($AL49=3)</formula>
    </cfRule>
  </conditionalFormatting>
  <conditionalFormatting sqref="AO10">
    <cfRule type="expression" dxfId="189" priority="47">
      <formula>OR($AL10=2,$AL10=3,$AL10=1)</formula>
    </cfRule>
    <cfRule type="expression" dxfId="188" priority="46">
      <formula>OR($AL10=3)</formula>
    </cfRule>
  </conditionalFormatting>
  <conditionalFormatting sqref="AO14:AO48">
    <cfRule type="expression" dxfId="187" priority="30">
      <formula>OR($AL14=2,$AL14=3,$AL14=1)</formula>
    </cfRule>
    <cfRule type="expression" dxfId="186" priority="29">
      <formula>OR($AL14=3)</formula>
    </cfRule>
  </conditionalFormatting>
  <conditionalFormatting sqref="AQ10:AS10">
    <cfRule type="expression" dxfId="185" priority="44">
      <formula>OR($AL10=3)</formula>
    </cfRule>
    <cfRule type="expression" dxfId="184" priority="45">
      <formula>OR($AL10=2,$AL10=3,$AL10=1)</formula>
    </cfRule>
  </conditionalFormatting>
  <conditionalFormatting sqref="AQ14:AS48">
    <cfRule type="expression" dxfId="183" priority="28">
      <formula>OR($AL14=2,$AL14=3,$AL14=1)</formula>
    </cfRule>
    <cfRule type="expression" dxfId="182" priority="27">
      <formula>OR($AL14=3)</formula>
    </cfRule>
  </conditionalFormatting>
  <conditionalFormatting sqref="AS3">
    <cfRule type="expression" dxfId="181" priority="16">
      <formula>OR($AL3=2,$AL3=3,$AL3=1)</formula>
    </cfRule>
    <cfRule type="expression" dxfId="180" priority="15">
      <formula>OR($AL3=3)</formula>
    </cfRule>
  </conditionalFormatting>
  <conditionalFormatting sqref="AT5:AT50">
    <cfRule type="expression" dxfId="179" priority="18">
      <formula>OR($AL5=2,$AL5=3,$AL5=1)</formula>
    </cfRule>
    <cfRule type="expression" dxfId="178" priority="17">
      <formula>OR($AL5=3)</formula>
    </cfRule>
  </conditionalFormatting>
  <conditionalFormatting sqref="AY1:AY3">
    <cfRule type="expression" dxfId="177" priority="1">
      <formula>OR($AL1=2,$AL1=3,$AL1=1)</formula>
    </cfRule>
    <cfRule type="expression" dxfId="176" priority="3">
      <formula>OR($AL1=2,$AL1=3,$AL1=1)</formula>
    </cfRule>
    <cfRule type="expression" dxfId="175" priority="2">
      <formula>OR($AL1=3)</formula>
    </cfRule>
    <cfRule type="expression" dxfId="174" priority="4">
      <formula>OR($AL1=3)</formula>
    </cfRule>
  </conditionalFormatting>
  <conditionalFormatting sqref="BB3">
    <cfRule type="expression" dxfId="173" priority="131">
      <formula>$AK3</formula>
    </cfRule>
  </conditionalFormatting>
  <conditionalFormatting sqref="BC4">
    <cfRule type="expression" dxfId="172" priority="132" stopIfTrue="1">
      <formula>AND($AR4=TRUE, ISNUMBER(SEARCH("*", $AT4)), $C$4="")</formula>
    </cfRule>
  </conditionalFormatting>
  <conditionalFormatting sqref="CK3">
    <cfRule type="expression" dxfId="171" priority="130">
      <formula>$AK3</formula>
    </cfRule>
  </conditionalFormatting>
  <hyperlinks>
    <hyperlink ref="U33" r:id="rId1" display="https://catalog.bcrc.firdi.org.tw/BcrcContent?bid=14802&amp;rowid=1" xr:uid="{89FA3DD5-AB00-478E-9453-7F6717BFF8A3}"/>
    <hyperlink ref="U34" r:id="rId2" display="https://catalog.bcrc.firdi.org.tw/BcrcContent?bid=10948&amp;rowid=1" xr:uid="{6B35028D-7EB8-4F11-91CE-325AE9F4AFA1}"/>
    <hyperlink ref="U35" r:id="rId3" display="https://catalog.bcrc.firdi.org.tw/BcrcContent?bid=10768&amp;rowid=1" xr:uid="{38C803D6-3D1B-483E-AC50-AA4172892744}"/>
    <hyperlink ref="U36" r:id="rId4" display="https://catalog.bcrc.firdi.org.tw/BcrcContent?bid=10727&amp;rowid=1" xr:uid="{E95551C1-5ED9-428F-8E9C-4D0656E87D0A}"/>
    <hyperlink ref="U37" r:id="rId5" display="https://catalog.bcrc.firdi.org.tw/BcrcContent?bid=11847&amp;rowid=1" xr:uid="{C60DA30C-41CB-495E-A788-80EEA503611A}"/>
    <hyperlink ref="U38" r:id="rId6" display="https://catalog.bcrc.firdi.org.tw/BcrcContent?bid=12017&amp;rowid=1" xr:uid="{83CDC49D-CC33-41AF-8DBF-48F34A22CD0E}"/>
    <hyperlink ref="U39" r:id="rId7" display="https://catalog.bcrc.firdi.org.tw/BcrcContent?bid=30144&amp;rowid=1" xr:uid="{FC7D0B44-4BAE-4665-84D4-FE540E5AE62D}"/>
    <hyperlink ref="U42" r:id="rId8" display="https://catalog.bcrc.firdi.org.tw/BcrcContent?bid=32850&amp;rowid=1" xr:uid="{DBD2F777-2BEE-4F2A-A48A-49455729C582}"/>
    <hyperlink ref="U43" r:id="rId9" display="https://catalog.bcrc.firdi.org.tw/BcrcContent?bid=30438&amp;rowid=1" xr:uid="{2B22FB2D-73DD-4DC1-9EB2-079C04C104FA}"/>
    <hyperlink ref="U44" r:id="rId10" display="https://catalog.bcrc.firdi.org.tw/BcrcContent?bid=31621&amp;rowid=1" xr:uid="{B6E9FF98-742F-41FD-87F7-306EBFDCA8F6}"/>
    <hyperlink ref="U40" r:id="rId11" display="https://catalog.bcrc.firdi.org.tw/BcrcContent?bid=31512&amp;rowid=1" xr:uid="{C6BC8C2C-576F-40B2-A802-E9E47E18CA62}"/>
    <hyperlink ref="U45" r:id="rId12" display="https://catalog.bcrc.firdi.org.tw/BcrcContent?bid=10723%3Csup%3ET%3C/sup%3E&amp;rowid=1" xr:uid="{72B98873-1CDC-4ECC-AB53-45F2BD65615C}"/>
    <hyperlink ref="U41" r:id="rId13" display="https://catalog.bcrc.firdi.org.tw/BcrcContent?bid=32073&amp;rowid=1" xr:uid="{EB7AD1CF-6702-45B8-B035-C8E19D5A9376}"/>
    <hyperlink ref="U14" r:id="rId14" display="https://catalog.bcrc.firdi.org.tw/BcrcContent?bid=12154&amp;rowid=1" xr:uid="{E04D54D5-E810-4197-99D2-02271484AEA2}"/>
    <hyperlink ref="U15" r:id="rId15" display="https://catalog.bcrc.firdi.org.tw/BcrcContent?bid=10451&amp;rowid=1" xr:uid="{41B1E538-2D3C-4D38-AA6B-38061E4EFE13}"/>
    <hyperlink ref="U16" r:id="rId16" display="https://catalog.bcrc.firdi.org.tw/BcrcContent?bid=15211&amp;rowid=1" xr:uid="{75F85B0A-601A-4295-A1AC-5C57B982E026}"/>
    <hyperlink ref="U17" r:id="rId17" display="https://catalog.bcrc.firdi.org.tw/BcrcContent?bid=11030&amp;rowid=1" xr:uid="{6B26D338-102B-42DC-A4D0-3285FC436F4F}"/>
    <hyperlink ref="U18" r:id="rId18" display="https://catalog.bcrc.firdi.org.tw/BcrcContent?bid=10447&amp;rowid=1" xr:uid="{030AA8BB-AE44-4EB1-8983-3F262891F728}"/>
    <hyperlink ref="U19" r:id="rId19" display="https://catalog.bcrc.firdi.org.tw/BcrcContent?bid=10789&amp;rowid=1" xr:uid="{699DDAA0-7F8F-4952-9114-D9414090584F}"/>
    <hyperlink ref="U20" r:id="rId20" display="https://catalog.bcrc.firdi.org.tw/BcrcContent?bid=10793&amp;rowid=1" xr:uid="{72C008D7-A4A1-4DF7-9876-756834CFD5BC}"/>
    <hyperlink ref="U21" r:id="rId21" display="https://catalog.bcrc.firdi.org.tw/BcrcContent?bid=14848&amp;rowid=1" xr:uid="{18923EAF-1D0A-4E52-9D83-589436B4372B}"/>
    <hyperlink ref="U22" r:id="rId22" display="https://catalog.bcrc.firdi.org.tw/BcrcContent?bid=11634&amp;rowid=1" xr:uid="{8A291B3B-CF2B-4637-9684-98B723A54A84}"/>
    <hyperlink ref="U23" r:id="rId23" display="https://catalog.bcrc.firdi.org.tw/BcrcContent?bid=11633&amp;rowid=1" xr:uid="{1DC783E6-E208-4B39-B184-470BC20D3877}"/>
    <hyperlink ref="U24" r:id="rId24" display="https://catalog.bcrc.firdi.org.tw/BcrcContent?bid=10591&amp;rowid=1" xr:uid="{11CC7247-9F8A-417E-8AAF-54A01035E433}"/>
    <hyperlink ref="U25" r:id="rId25" display="https://catalog.bcrc.firdi.org.tw/BcrcContent?bid=13856&amp;rowid=1" xr:uid="{6363BC07-43C2-426C-8A6E-B5C0ACA83CE4}"/>
    <hyperlink ref="U26" r:id="rId26" display="https://catalog.bcrc.firdi.org.tw/BcrcContent?bid=12903&amp;rowid=1" xr:uid="{D47288E3-197B-4642-9BBE-34B5EB46389A}"/>
    <hyperlink ref="U27" r:id="rId27" display="https://catalog.bcrc.firdi.org.tw/BcrcContent?bid=21538&amp;rowid=1" xr:uid="{91B326D5-BA41-4447-B13C-2CC586022329}"/>
    <hyperlink ref="U28" r:id="rId28" display="https://catalog.bcrc.firdi.org.tw/BcrcContent?bid=22950&amp;rowid=1" xr:uid="{F315C8CF-489B-4879-86A8-FE91D657FFCC}"/>
    <hyperlink ref="U29" r:id="rId29" display="https://catalog.bcrc.firdi.org.tw/BcrcContent?bid=30506&amp;rowid=1" xr:uid="{15C310B3-20C0-4EE0-9275-7FFBAC2C7E36}"/>
    <hyperlink ref="U30" r:id="rId30" display="https://catalog.bcrc.firdi.org.tw/BcrcContent?bid=12947&amp;rowid=1" xr:uid="{40E5435E-A010-4E07-BAB3-8232992A792E}"/>
    <hyperlink ref="U31" r:id="rId31" display="https://catalog.bcrc.firdi.org.tw/BcrcContent?bid=10747&amp;rowid=1" xr:uid="{C13631B9-FC7E-4AA0-9033-7CC31C305709}"/>
    <hyperlink ref="U32" r:id="rId32" display="https://catalog.bcrc.firdi.org.tw/BcrcContent?bid=16082&amp;rowid=1" xr:uid="{A8B5101C-E29D-449E-BF11-C0D08752D5AB}"/>
    <hyperlink ref="B51" location="'主頁 Main Page'!A1" display="回主頁 Back to Main Page" xr:uid="{E0F20689-19FC-4532-9E96-B8975D4A6CF0}"/>
    <hyperlink ref="B51:AK51" location="'主頁 Main Page'!D50" display="回主頁 Back to Main Page" xr:uid="{C974623E-8A4E-4063-9B6D-1B903E5CA9C4}"/>
    <hyperlink ref="U46" r:id="rId33" display="https://catalog.bcrc.firdi.org.tw/BcrcContent?bid=11633&amp;rowid=1" xr:uid="{BE0C3524-F1DE-4381-BBC3-0900F015467A}"/>
    <hyperlink ref="U47" r:id="rId34" display="https://catalog.bcrc.firdi.org.tw/BcrcContent?bid=11633&amp;rowid=1" xr:uid="{7CAF1FEE-9907-4FC7-9305-A93D21DD45FF}"/>
    <hyperlink ref="U48" r:id="rId35" display="https://catalog.bcrc.firdi.org.tw/BcrcContent?bid=11633&amp;rowid=1" xr:uid="{B096123A-FD74-4B7A-B81B-77959FA3FB27}"/>
    <hyperlink ref="U46:AK46" r:id="rId36" display="https://catalog.bcrc.firdi.org.tw/BcrcContent?bid=10944&amp;rowid=1" xr:uid="{A5F90943-F8EE-4D95-A98B-0CCCD86DAD27}"/>
    <hyperlink ref="U47:AK47" r:id="rId37" display="https://catalog.bcrc.firdi.org.tw/BcrcContent?bid=12450&amp;rowid=1" xr:uid="{C9C74024-9136-4E8C-BEEC-77FB1AD27C4A}"/>
    <hyperlink ref="U48:AK48" r:id="rId38" display="https://catalog.bcrc.firdi.org.tw/BcrcContent?bid=17135&amp;rowid=1" xr:uid="{D5834E88-5260-4EC0-A68F-01514106408D}"/>
  </hyperlinks>
  <printOptions horizontalCentered="1"/>
  <pageMargins left="0.11811023622047245" right="0.11811023622047245" top="0.98425196850393704" bottom="0.78740157480314965" header="0" footer="0.51181102362204722"/>
  <pageSetup paperSize="9" scale="85" orientation="portrait" r:id="rId39"/>
  <headerFooter>
    <oddHeader>&amp;L&amp;G&amp;C&amp;"微軟正黑體,Bold"&amp;11台灣檢驗科技股份有限公司-健康產業服務
SGS Taiwan Ltd. - Health Industry Services
超微量工業安全實驗室委託試驗申請書- 抗菌試驗
Ultra Trace and Industrial Safety Hygiene Laboratory Application Form -Antibacterial test</oddHeader>
    <oddFooter>&amp;C&amp;"微軟正黑體,Regular"&amp;9Page &amp;P of &amp;N&amp;L&amp;"微軟正黑體,Regular"&amp;9超微量工業安全實驗室委託試驗申請書- 抗菌試驗 Ultra Trace and Industrial Safety Hygiene Laboratory Application Form -Antibacterial test
報告號碼Report No.:&amp;R&amp;"微軟正黑體"&amp;9版次Version：3.5    發行日期Issued Date：2026.03.02</oddFooter>
  </headerFooter>
  <drawing r:id="rId40"/>
  <legacyDrawing r:id="rId41"/>
  <legacyDrawingHF r:id="rId42"/>
  <mc:AlternateContent xmlns:mc="http://schemas.openxmlformats.org/markup-compatibility/2006">
    <mc:Choice Requires="x14">
      <controls>
        <mc:AlternateContent xmlns:mc="http://schemas.openxmlformats.org/markup-compatibility/2006">
          <mc:Choice Requires="x14">
            <control shapeId="3081" r:id="rId43" name="Check Box 9">
              <controlPr defaultSize="0" autoFill="0" autoLine="0" autoPict="0">
                <anchor moveWithCells="1">
                  <from>
                    <xdr:col>2</xdr:col>
                    <xdr:colOff>0</xdr:colOff>
                    <xdr:row>4</xdr:row>
                    <xdr:rowOff>0</xdr:rowOff>
                  </from>
                  <to>
                    <xdr:col>3</xdr:col>
                    <xdr:colOff>57150</xdr:colOff>
                    <xdr:row>5</xdr:row>
                    <xdr:rowOff>9525</xdr:rowOff>
                  </to>
                </anchor>
              </controlPr>
            </control>
          </mc:Choice>
        </mc:AlternateContent>
        <mc:AlternateContent xmlns:mc="http://schemas.openxmlformats.org/markup-compatibility/2006">
          <mc:Choice Requires="x14">
            <control shapeId="3082" r:id="rId44" name="Check Box 10">
              <controlPr defaultSize="0" autoFill="0" autoLine="0" autoPict="0">
                <anchor moveWithCells="1">
                  <from>
                    <xdr:col>2</xdr:col>
                    <xdr:colOff>0</xdr:colOff>
                    <xdr:row>5</xdr:row>
                    <xdr:rowOff>0</xdr:rowOff>
                  </from>
                  <to>
                    <xdr:col>3</xdr:col>
                    <xdr:colOff>57150</xdr:colOff>
                    <xdr:row>7</xdr:row>
                    <xdr:rowOff>9525</xdr:rowOff>
                  </to>
                </anchor>
              </controlPr>
            </control>
          </mc:Choice>
        </mc:AlternateContent>
        <mc:AlternateContent xmlns:mc="http://schemas.openxmlformats.org/markup-compatibility/2006">
          <mc:Choice Requires="x14">
            <control shapeId="3084" r:id="rId45" name="Check Box 12">
              <controlPr defaultSize="0" autoFill="0" autoLine="0" autoPict="0">
                <anchor moveWithCells="1">
                  <from>
                    <xdr:col>7</xdr:col>
                    <xdr:colOff>0</xdr:colOff>
                    <xdr:row>4</xdr:row>
                    <xdr:rowOff>0</xdr:rowOff>
                  </from>
                  <to>
                    <xdr:col>8</xdr:col>
                    <xdr:colOff>57150</xdr:colOff>
                    <xdr:row>5</xdr:row>
                    <xdr:rowOff>9525</xdr:rowOff>
                  </to>
                </anchor>
              </controlPr>
            </control>
          </mc:Choice>
        </mc:AlternateContent>
        <mc:AlternateContent xmlns:mc="http://schemas.openxmlformats.org/markup-compatibility/2006">
          <mc:Choice Requires="x14">
            <control shapeId="3085" r:id="rId46" name="Check Box 13">
              <controlPr defaultSize="0" autoFill="0" autoLine="0" autoPict="0">
                <anchor moveWithCells="1">
                  <from>
                    <xdr:col>7</xdr:col>
                    <xdr:colOff>0</xdr:colOff>
                    <xdr:row>5</xdr:row>
                    <xdr:rowOff>0</xdr:rowOff>
                  </from>
                  <to>
                    <xdr:col>8</xdr:col>
                    <xdr:colOff>57150</xdr:colOff>
                    <xdr:row>7</xdr:row>
                    <xdr:rowOff>9525</xdr:rowOff>
                  </to>
                </anchor>
              </controlPr>
            </control>
          </mc:Choice>
        </mc:AlternateContent>
        <mc:AlternateContent xmlns:mc="http://schemas.openxmlformats.org/markup-compatibility/2006">
          <mc:Choice Requires="x14">
            <control shapeId="3087" r:id="rId47" name="Check Box 15">
              <controlPr defaultSize="0" autoFill="0" autoLine="0" autoPict="0">
                <anchor moveWithCells="1">
                  <from>
                    <xdr:col>12</xdr:col>
                    <xdr:colOff>0</xdr:colOff>
                    <xdr:row>4</xdr:row>
                    <xdr:rowOff>0</xdr:rowOff>
                  </from>
                  <to>
                    <xdr:col>13</xdr:col>
                    <xdr:colOff>57150</xdr:colOff>
                    <xdr:row>5</xdr:row>
                    <xdr:rowOff>9525</xdr:rowOff>
                  </to>
                </anchor>
              </controlPr>
            </control>
          </mc:Choice>
        </mc:AlternateContent>
        <mc:AlternateContent xmlns:mc="http://schemas.openxmlformats.org/markup-compatibility/2006">
          <mc:Choice Requires="x14">
            <control shapeId="3088" r:id="rId48" name="Check Box 16">
              <controlPr defaultSize="0" autoFill="0" autoLine="0" autoPict="0">
                <anchor moveWithCells="1">
                  <from>
                    <xdr:col>12</xdr:col>
                    <xdr:colOff>0</xdr:colOff>
                    <xdr:row>5</xdr:row>
                    <xdr:rowOff>0</xdr:rowOff>
                  </from>
                  <to>
                    <xdr:col>13</xdr:col>
                    <xdr:colOff>57150</xdr:colOff>
                    <xdr:row>7</xdr:row>
                    <xdr:rowOff>9525</xdr:rowOff>
                  </to>
                </anchor>
              </controlPr>
            </control>
          </mc:Choice>
        </mc:AlternateContent>
        <mc:AlternateContent xmlns:mc="http://schemas.openxmlformats.org/markup-compatibility/2006">
          <mc:Choice Requires="x14">
            <control shapeId="3090" r:id="rId49" name="Check Box 18">
              <controlPr defaultSize="0" autoFill="0" autoLine="0" autoPict="0">
                <anchor moveWithCells="1">
                  <from>
                    <xdr:col>17</xdr:col>
                    <xdr:colOff>0</xdr:colOff>
                    <xdr:row>4</xdr:row>
                    <xdr:rowOff>0</xdr:rowOff>
                  </from>
                  <to>
                    <xdr:col>18</xdr:col>
                    <xdr:colOff>57150</xdr:colOff>
                    <xdr:row>5</xdr:row>
                    <xdr:rowOff>9525</xdr:rowOff>
                  </to>
                </anchor>
              </controlPr>
            </control>
          </mc:Choice>
        </mc:AlternateContent>
        <mc:AlternateContent xmlns:mc="http://schemas.openxmlformats.org/markup-compatibility/2006">
          <mc:Choice Requires="x14">
            <control shapeId="3091" r:id="rId50" name="Check Box 19">
              <controlPr defaultSize="0" autoFill="0" autoLine="0" autoPict="0">
                <anchor moveWithCells="1">
                  <from>
                    <xdr:col>17</xdr:col>
                    <xdr:colOff>0</xdr:colOff>
                    <xdr:row>5</xdr:row>
                    <xdr:rowOff>0</xdr:rowOff>
                  </from>
                  <to>
                    <xdr:col>18</xdr:col>
                    <xdr:colOff>57150</xdr:colOff>
                    <xdr:row>7</xdr:row>
                    <xdr:rowOff>9525</xdr:rowOff>
                  </to>
                </anchor>
              </controlPr>
            </control>
          </mc:Choice>
        </mc:AlternateContent>
        <mc:AlternateContent xmlns:mc="http://schemas.openxmlformats.org/markup-compatibility/2006">
          <mc:Choice Requires="x14">
            <control shapeId="3093" r:id="rId51" name="Check Box 21">
              <controlPr defaultSize="0" autoFill="0" autoLine="0" autoPict="0">
                <anchor moveWithCells="1">
                  <from>
                    <xdr:col>23</xdr:col>
                    <xdr:colOff>0</xdr:colOff>
                    <xdr:row>4</xdr:row>
                    <xdr:rowOff>0</xdr:rowOff>
                  </from>
                  <to>
                    <xdr:col>24</xdr:col>
                    <xdr:colOff>57150</xdr:colOff>
                    <xdr:row>5</xdr:row>
                    <xdr:rowOff>9525</xdr:rowOff>
                  </to>
                </anchor>
              </controlPr>
            </control>
          </mc:Choice>
        </mc:AlternateContent>
        <mc:AlternateContent xmlns:mc="http://schemas.openxmlformats.org/markup-compatibility/2006">
          <mc:Choice Requires="x14">
            <control shapeId="3095" r:id="rId52" name="Check Box 23">
              <controlPr defaultSize="0" autoFill="0" autoLine="0" autoPict="0">
                <anchor moveWithCells="1">
                  <from>
                    <xdr:col>28</xdr:col>
                    <xdr:colOff>0</xdr:colOff>
                    <xdr:row>4</xdr:row>
                    <xdr:rowOff>0</xdr:rowOff>
                  </from>
                  <to>
                    <xdr:col>29</xdr:col>
                    <xdr:colOff>57150</xdr:colOff>
                    <xdr:row>5</xdr:row>
                    <xdr:rowOff>9525</xdr:rowOff>
                  </to>
                </anchor>
              </controlPr>
            </control>
          </mc:Choice>
        </mc:AlternateContent>
        <mc:AlternateContent xmlns:mc="http://schemas.openxmlformats.org/markup-compatibility/2006">
          <mc:Choice Requires="x14">
            <control shapeId="3097" r:id="rId53" name="Check Box 25">
              <controlPr defaultSize="0" autoFill="0" autoLine="0" autoPict="0">
                <anchor moveWithCells="1">
                  <from>
                    <xdr:col>2</xdr:col>
                    <xdr:colOff>0</xdr:colOff>
                    <xdr:row>9</xdr:row>
                    <xdr:rowOff>0</xdr:rowOff>
                  </from>
                  <to>
                    <xdr:col>3</xdr:col>
                    <xdr:colOff>57150</xdr:colOff>
                    <xdr:row>10</xdr:row>
                    <xdr:rowOff>9525</xdr:rowOff>
                  </to>
                </anchor>
              </controlPr>
            </control>
          </mc:Choice>
        </mc:AlternateContent>
        <mc:AlternateContent xmlns:mc="http://schemas.openxmlformats.org/markup-compatibility/2006">
          <mc:Choice Requires="x14">
            <control shapeId="3098" r:id="rId54" name="Check Box 26">
              <controlPr defaultSize="0" autoFill="0" autoLine="0" autoPict="0">
                <anchor moveWithCells="1">
                  <from>
                    <xdr:col>2</xdr:col>
                    <xdr:colOff>0</xdr:colOff>
                    <xdr:row>10</xdr:row>
                    <xdr:rowOff>0</xdr:rowOff>
                  </from>
                  <to>
                    <xdr:col>3</xdr:col>
                    <xdr:colOff>57150</xdr:colOff>
                    <xdr:row>11</xdr:row>
                    <xdr:rowOff>9525</xdr:rowOff>
                  </to>
                </anchor>
              </controlPr>
            </control>
          </mc:Choice>
        </mc:AlternateContent>
        <mc:AlternateContent xmlns:mc="http://schemas.openxmlformats.org/markup-compatibility/2006">
          <mc:Choice Requires="x14">
            <control shapeId="3099" r:id="rId55" name="Check Box 27">
              <controlPr defaultSize="0" autoFill="0" autoLine="0" autoPict="0">
                <anchor moveWithCells="1">
                  <from>
                    <xdr:col>6</xdr:col>
                    <xdr:colOff>0</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3100" r:id="rId56" name="Check Box 28">
              <controlPr defaultSize="0" autoFill="0" autoLine="0" autoPict="0">
                <anchor moveWithCells="1">
                  <from>
                    <xdr:col>10</xdr:col>
                    <xdr:colOff>0</xdr:colOff>
                    <xdr:row>9</xdr:row>
                    <xdr:rowOff>0</xdr:rowOff>
                  </from>
                  <to>
                    <xdr:col>11</xdr:col>
                    <xdr:colOff>57150</xdr:colOff>
                    <xdr:row>10</xdr:row>
                    <xdr:rowOff>9525</xdr:rowOff>
                  </to>
                </anchor>
              </controlPr>
            </control>
          </mc:Choice>
        </mc:AlternateContent>
        <mc:AlternateContent xmlns:mc="http://schemas.openxmlformats.org/markup-compatibility/2006">
          <mc:Choice Requires="x14">
            <control shapeId="3101" r:id="rId57" name="Check Box 29">
              <controlPr defaultSize="0" autoFill="0" autoLine="0" autoPict="0">
                <anchor moveWithCells="1">
                  <from>
                    <xdr:col>14</xdr:col>
                    <xdr:colOff>0</xdr:colOff>
                    <xdr:row>9</xdr:row>
                    <xdr:rowOff>0</xdr:rowOff>
                  </from>
                  <to>
                    <xdr:col>15</xdr:col>
                    <xdr:colOff>57150</xdr:colOff>
                    <xdr:row>10</xdr:row>
                    <xdr:rowOff>9525</xdr:rowOff>
                  </to>
                </anchor>
              </controlPr>
            </control>
          </mc:Choice>
        </mc:AlternateContent>
        <mc:AlternateContent xmlns:mc="http://schemas.openxmlformats.org/markup-compatibility/2006">
          <mc:Choice Requires="x14">
            <control shapeId="3102" r:id="rId58" name="Check Box 30">
              <controlPr defaultSize="0" autoFill="0" autoLine="0" autoPict="0">
                <anchor moveWithCells="1">
                  <from>
                    <xdr:col>18</xdr:col>
                    <xdr:colOff>0</xdr:colOff>
                    <xdr:row>9</xdr:row>
                    <xdr:rowOff>0</xdr:rowOff>
                  </from>
                  <to>
                    <xdr:col>19</xdr:col>
                    <xdr:colOff>57150</xdr:colOff>
                    <xdr:row>10</xdr:row>
                    <xdr:rowOff>9525</xdr:rowOff>
                  </to>
                </anchor>
              </controlPr>
            </control>
          </mc:Choice>
        </mc:AlternateContent>
        <mc:AlternateContent xmlns:mc="http://schemas.openxmlformats.org/markup-compatibility/2006">
          <mc:Choice Requires="x14">
            <control shapeId="3103" r:id="rId59" name="Check Box 31">
              <controlPr defaultSize="0" autoFill="0" autoLine="0" autoPict="0">
                <anchor moveWithCells="1">
                  <from>
                    <xdr:col>22</xdr:col>
                    <xdr:colOff>0</xdr:colOff>
                    <xdr:row>9</xdr:row>
                    <xdr:rowOff>0</xdr:rowOff>
                  </from>
                  <to>
                    <xdr:col>23</xdr:col>
                    <xdr:colOff>57150</xdr:colOff>
                    <xdr:row>10</xdr:row>
                    <xdr:rowOff>9525</xdr:rowOff>
                  </to>
                </anchor>
              </controlPr>
            </control>
          </mc:Choice>
        </mc:AlternateContent>
        <mc:AlternateContent xmlns:mc="http://schemas.openxmlformats.org/markup-compatibility/2006">
          <mc:Choice Requires="x14">
            <control shapeId="3104" r:id="rId60" name="Check Box 32">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3105" r:id="rId61" name="Check Box 33">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3106" r:id="rId62" name="Check Box 34">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3107" r:id="rId63" name="Check Box 35">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3108" r:id="rId64" name="Check Box 36">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3109" r:id="rId65" name="Check Box 37">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3110" r:id="rId66" name="Check Box 38">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3111" r:id="rId67" name="Check Box 39">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3114" r:id="rId68" name="Check Box 42">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3115" r:id="rId69" name="Check Box 43">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3116" r:id="rId70" name="Check Box 44">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3117" r:id="rId71" name="Check Box 45">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3118" r:id="rId72" name="Check Box 46">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3121" r:id="rId73" name="Check Box 49">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3122" r:id="rId74" name="Check Box 50">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3123" r:id="rId75" name="Check Box 51">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3124" r:id="rId76" name="Check Box 52">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3125" r:id="rId77" name="Check Box 53">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3126" r:id="rId78" name="Check Box 54">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3127" r:id="rId79" name="Check Box 55">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3128" r:id="rId80" name="Check Box 56">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3129" r:id="rId81" name="Check Box 57">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3130" r:id="rId82" name="Check Box 58">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3131" r:id="rId83" name="Check Box 59">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3132" r:id="rId84" name="Check Box 60">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3133" r:id="rId85" name="Check Box 61">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3134" r:id="rId86" name="Check Box 62">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3135" r:id="rId87" name="Check Box 63">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3136" r:id="rId88" name="Check Box 64">
              <controlPr defaultSize="0" autoFill="0" autoLine="0" autoPict="0">
                <anchor moveWithCells="1">
                  <from>
                    <xdr:col>1</xdr:col>
                    <xdr:colOff>0</xdr:colOff>
                    <xdr:row>49</xdr:row>
                    <xdr:rowOff>0</xdr:rowOff>
                  </from>
                  <to>
                    <xdr:col>2</xdr:col>
                    <xdr:colOff>57150</xdr:colOff>
                    <xdr:row>50</xdr:row>
                    <xdr:rowOff>0</xdr:rowOff>
                  </to>
                </anchor>
              </controlPr>
            </control>
          </mc:Choice>
        </mc:AlternateContent>
        <mc:AlternateContent xmlns:mc="http://schemas.openxmlformats.org/markup-compatibility/2006">
          <mc:Choice Requires="x14">
            <control shapeId="3112" r:id="rId89" name="Check Box 40">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3113" r:id="rId90" name="Check Box 41">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3138" r:id="rId91" name="Check Box 66">
              <controlPr defaultSize="0" autoFill="0" autoLine="0" autoPict="0">
                <anchor moveWithCells="1">
                  <from>
                    <xdr:col>1</xdr:col>
                    <xdr:colOff>0</xdr:colOff>
                    <xdr:row>45</xdr:row>
                    <xdr:rowOff>0</xdr:rowOff>
                  </from>
                  <to>
                    <xdr:col>2</xdr:col>
                    <xdr:colOff>57150</xdr:colOff>
                    <xdr:row>46</xdr:row>
                    <xdr:rowOff>19050</xdr:rowOff>
                  </to>
                </anchor>
              </controlPr>
            </control>
          </mc:Choice>
        </mc:AlternateContent>
        <mc:AlternateContent xmlns:mc="http://schemas.openxmlformats.org/markup-compatibility/2006">
          <mc:Choice Requires="x14">
            <control shapeId="3140" r:id="rId92" name="Check Box 68">
              <controlPr defaultSize="0" autoFill="0" autoLine="0" autoPict="0">
                <anchor moveWithCells="1">
                  <from>
                    <xdr:col>1</xdr:col>
                    <xdr:colOff>0</xdr:colOff>
                    <xdr:row>46</xdr:row>
                    <xdr:rowOff>0</xdr:rowOff>
                  </from>
                  <to>
                    <xdr:col>2</xdr:col>
                    <xdr:colOff>57150</xdr:colOff>
                    <xdr:row>47</xdr:row>
                    <xdr:rowOff>19050</xdr:rowOff>
                  </to>
                </anchor>
              </controlPr>
            </control>
          </mc:Choice>
        </mc:AlternateContent>
        <mc:AlternateContent xmlns:mc="http://schemas.openxmlformats.org/markup-compatibility/2006">
          <mc:Choice Requires="x14">
            <control shapeId="3142" r:id="rId93" name="Check Box 70">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3119" r:id="rId94" name="Check Box 47">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3120" r:id="rId95" name="Check Box 48">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5B939-7F2A-445F-B22D-74AA3A89996F}">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70" t="s">
        <v>123</v>
      </c>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row>
    <row r="2" spans="2:30" ht="20.25" customHeight="1">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row>
    <row r="3" spans="2:30" ht="20.25" customHeight="1">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row>
    <row r="4" spans="2:30" ht="18.75">
      <c r="B4" s="357" t="s">
        <v>124</v>
      </c>
      <c r="C4" s="35"/>
      <c r="D4" s="35"/>
      <c r="E4" s="35"/>
      <c r="F4" s="35"/>
      <c r="G4" s="35"/>
      <c r="H4" s="35"/>
      <c r="I4" s="35"/>
      <c r="J4" s="35"/>
      <c r="K4" s="35"/>
      <c r="L4" s="35"/>
      <c r="M4" s="35"/>
      <c r="N4" s="35"/>
      <c r="O4" s="35"/>
      <c r="P4" s="35"/>
      <c r="Q4" s="35"/>
      <c r="R4" s="35"/>
      <c r="S4" s="35"/>
      <c r="T4" s="35"/>
      <c r="U4" s="35"/>
      <c r="V4" s="35"/>
      <c r="W4" s="35"/>
      <c r="X4" s="35"/>
      <c r="Y4" s="35"/>
      <c r="Z4" s="35"/>
      <c r="AA4" s="35"/>
      <c r="AB4" s="35"/>
      <c r="AC4" s="35"/>
      <c r="AD4" s="35"/>
    </row>
    <row r="5" spans="2:30" ht="16.5" thickBot="1">
      <c r="B5" s="671" t="s">
        <v>125</v>
      </c>
      <c r="C5" s="671"/>
      <c r="D5" s="671"/>
      <c r="E5" s="672"/>
      <c r="F5" s="672"/>
      <c r="G5" s="672"/>
      <c r="H5" s="672"/>
      <c r="I5" s="672"/>
      <c r="J5" s="672"/>
      <c r="K5" s="672"/>
      <c r="L5" s="672"/>
      <c r="M5" s="672"/>
      <c r="N5" s="672"/>
      <c r="O5" s="671" t="s">
        <v>126</v>
      </c>
      <c r="P5" s="671"/>
      <c r="Q5" s="671"/>
      <c r="R5" s="671"/>
      <c r="S5" s="671"/>
      <c r="T5" s="671"/>
      <c r="U5" s="673"/>
      <c r="V5" s="673"/>
      <c r="W5" s="355" t="s">
        <v>127</v>
      </c>
      <c r="X5" s="673"/>
      <c r="Y5" s="673"/>
      <c r="Z5" s="355" t="s">
        <v>128</v>
      </c>
      <c r="AA5" s="673"/>
      <c r="AB5" s="673"/>
      <c r="AC5" s="355" t="s">
        <v>129</v>
      </c>
      <c r="AD5" s="355"/>
    </row>
    <row r="6" spans="2:30" ht="16.5" thickBot="1">
      <c r="B6" s="355" t="s">
        <v>130</v>
      </c>
      <c r="C6" s="355"/>
      <c r="D6" s="676"/>
      <c r="E6" s="676"/>
      <c r="F6" s="676"/>
      <c r="G6" s="676"/>
      <c r="H6" s="676"/>
      <c r="I6" s="676"/>
      <c r="J6" s="676"/>
      <c r="K6" s="676"/>
      <c r="L6" s="676"/>
      <c r="M6" s="676"/>
      <c r="N6" s="676"/>
      <c r="O6" s="677" t="s">
        <v>131</v>
      </c>
      <c r="P6" s="677"/>
      <c r="Q6" s="677"/>
      <c r="R6" s="677"/>
      <c r="S6" s="677"/>
      <c r="T6" s="677"/>
      <c r="U6" s="677"/>
      <c r="V6" s="677"/>
      <c r="W6" s="677"/>
      <c r="X6" s="677"/>
      <c r="Y6" s="677"/>
      <c r="Z6" s="677"/>
      <c r="AA6" s="677"/>
      <c r="AB6" s="677"/>
      <c r="AC6" s="677"/>
      <c r="AD6" s="677"/>
    </row>
    <row r="7" spans="2:30" ht="16.5" thickBot="1">
      <c r="B7" s="678" t="s">
        <v>132</v>
      </c>
      <c r="C7" s="678"/>
      <c r="D7" s="678"/>
      <c r="E7" s="678"/>
      <c r="F7" s="678"/>
      <c r="G7" s="678"/>
      <c r="H7" s="678"/>
      <c r="I7" s="678"/>
      <c r="J7" s="678"/>
      <c r="K7" s="679"/>
      <c r="L7" s="679"/>
      <c r="M7" s="679"/>
      <c r="N7" s="679"/>
      <c r="O7" s="679"/>
      <c r="P7" s="679"/>
      <c r="Q7" s="679"/>
      <c r="R7" s="679"/>
      <c r="S7" s="679"/>
      <c r="T7" s="677" t="s">
        <v>133</v>
      </c>
      <c r="U7" s="677"/>
      <c r="V7" s="677"/>
      <c r="W7" s="677"/>
      <c r="X7" s="677"/>
      <c r="Y7" s="677"/>
      <c r="Z7" s="677"/>
      <c r="AA7" s="677"/>
      <c r="AB7" s="677"/>
      <c r="AC7" s="677"/>
      <c r="AD7" s="677"/>
    </row>
    <row r="8" spans="2:30" ht="16.5">
      <c r="B8" s="677" t="s">
        <v>134</v>
      </c>
      <c r="C8" s="677"/>
      <c r="D8" s="677"/>
      <c r="E8" s="677"/>
      <c r="F8" s="677"/>
      <c r="G8" s="677"/>
      <c r="H8" s="677"/>
      <c r="I8" s="677"/>
      <c r="J8" s="677"/>
      <c r="K8" s="677"/>
      <c r="L8" s="677"/>
      <c r="M8" s="677"/>
      <c r="N8" s="677"/>
      <c r="O8" s="677"/>
      <c r="P8" s="677"/>
      <c r="Q8" s="677"/>
      <c r="R8" s="677"/>
      <c r="S8" s="677"/>
      <c r="T8" s="677"/>
      <c r="U8" s="677"/>
      <c r="V8" s="677"/>
      <c r="W8" s="677"/>
      <c r="X8" s="677"/>
      <c r="Y8" s="677"/>
      <c r="Z8" s="677"/>
      <c r="AA8" s="677"/>
      <c r="AB8" s="677"/>
      <c r="AC8" s="677"/>
      <c r="AD8" s="677"/>
    </row>
    <row r="9" spans="2:30" ht="16.5" thickBot="1">
      <c r="B9" s="680" t="s">
        <v>135</v>
      </c>
      <c r="C9" s="680"/>
      <c r="D9" s="680"/>
      <c r="E9" s="680"/>
      <c r="F9" s="680"/>
      <c r="G9" s="680"/>
      <c r="H9" s="680" t="s">
        <v>136</v>
      </c>
      <c r="I9" s="680"/>
      <c r="J9" s="680"/>
      <c r="K9" s="680"/>
      <c r="L9" s="681"/>
      <c r="M9" s="681"/>
      <c r="N9" s="681"/>
      <c r="O9" s="681"/>
      <c r="P9" s="681"/>
      <c r="Q9" s="681"/>
      <c r="R9" s="681"/>
      <c r="S9" s="681"/>
      <c r="T9" s="681"/>
      <c r="U9" s="681"/>
      <c r="V9" s="677" t="s">
        <v>137</v>
      </c>
      <c r="W9" s="677"/>
      <c r="X9" s="677"/>
      <c r="Y9" s="677"/>
      <c r="Z9" s="677"/>
      <c r="AA9" s="677"/>
      <c r="AB9" s="677"/>
      <c r="AC9" s="677"/>
      <c r="AD9" s="677"/>
    </row>
    <row r="10" spans="2:30" ht="18.75">
      <c r="B10" s="36"/>
      <c r="C10" s="36"/>
      <c r="D10" s="36"/>
      <c r="E10" s="36"/>
      <c r="F10" s="36"/>
      <c r="G10" s="36"/>
      <c r="H10" s="36"/>
      <c r="I10" s="36"/>
      <c r="J10" s="36"/>
      <c r="K10" s="36"/>
      <c r="L10" s="36"/>
      <c r="M10" s="36"/>
      <c r="N10" s="36"/>
      <c r="O10" s="36"/>
      <c r="P10" s="36"/>
      <c r="Q10" s="36"/>
      <c r="R10" s="36"/>
      <c r="S10" s="36"/>
      <c r="T10" s="36"/>
      <c r="U10" s="35"/>
      <c r="V10" s="35"/>
      <c r="W10" s="35"/>
      <c r="X10" s="35"/>
      <c r="Y10" s="35"/>
      <c r="Z10" s="35"/>
      <c r="AA10" s="35"/>
      <c r="AB10" s="35"/>
      <c r="AC10" s="35"/>
      <c r="AD10" s="35"/>
    </row>
    <row r="11" spans="2:30" ht="18.75">
      <c r="B11" s="356"/>
      <c r="C11" s="356"/>
      <c r="D11" s="356"/>
      <c r="E11" s="356"/>
      <c r="F11" s="356"/>
      <c r="G11" s="356"/>
      <c r="H11" s="356"/>
      <c r="I11" s="356"/>
      <c r="J11" s="356"/>
      <c r="K11" s="356"/>
      <c r="L11" s="356"/>
      <c r="M11" s="356"/>
      <c r="N11" s="356"/>
      <c r="O11" s="356"/>
      <c r="P11" s="356"/>
      <c r="Q11" s="356"/>
      <c r="R11" s="356"/>
      <c r="S11" s="356"/>
      <c r="T11" s="356"/>
      <c r="U11" s="356"/>
      <c r="V11" s="356"/>
      <c r="W11" s="356"/>
      <c r="X11" s="356"/>
      <c r="Y11" s="356"/>
      <c r="Z11" s="356"/>
      <c r="AA11" s="356"/>
      <c r="AB11" s="356"/>
      <c r="AC11" s="356"/>
      <c r="AD11" s="35"/>
    </row>
    <row r="12" spans="2:30" ht="18.75">
      <c r="B12" s="356"/>
      <c r="C12" s="356"/>
      <c r="D12" s="356"/>
      <c r="E12" s="356"/>
      <c r="F12" s="356"/>
      <c r="G12" s="356"/>
      <c r="H12" s="356"/>
      <c r="I12" s="356"/>
      <c r="J12" s="356"/>
      <c r="K12" s="356"/>
      <c r="L12" s="356"/>
      <c r="M12" s="356"/>
      <c r="N12" s="356"/>
      <c r="O12" s="356"/>
      <c r="P12" s="356"/>
      <c r="Q12" s="356"/>
      <c r="R12" s="356"/>
      <c r="S12" s="356"/>
      <c r="T12" s="356"/>
      <c r="U12" s="356"/>
      <c r="V12" s="356"/>
      <c r="W12" s="356"/>
      <c r="X12" s="356"/>
      <c r="Y12" s="356"/>
      <c r="Z12" s="356"/>
      <c r="AA12" s="356"/>
      <c r="AB12" s="356"/>
      <c r="AC12" s="356"/>
      <c r="AD12" s="35"/>
    </row>
    <row r="13" spans="2:30" ht="18.75">
      <c r="B13" s="356"/>
      <c r="C13" s="356"/>
      <c r="D13" s="356"/>
      <c r="E13" s="356"/>
      <c r="F13" s="356"/>
      <c r="G13" s="356"/>
      <c r="H13" s="356"/>
      <c r="I13" s="356"/>
      <c r="J13" s="356"/>
      <c r="K13" s="356"/>
      <c r="L13" s="356"/>
      <c r="M13" s="356"/>
      <c r="N13" s="356"/>
      <c r="O13" s="356"/>
      <c r="P13" s="356"/>
      <c r="Q13" s="356"/>
      <c r="R13" s="356"/>
      <c r="S13" s="356"/>
      <c r="T13" s="356"/>
      <c r="U13" s="356"/>
      <c r="V13" s="356"/>
      <c r="W13" s="356"/>
      <c r="X13" s="356"/>
      <c r="Y13" s="356"/>
      <c r="Z13" s="356"/>
      <c r="AA13" s="356"/>
      <c r="AB13" s="356"/>
      <c r="AC13" s="356"/>
      <c r="AD13" s="35"/>
    </row>
    <row r="14" spans="2:30" ht="18.75">
      <c r="B14" s="674" t="s">
        <v>138</v>
      </c>
      <c r="C14" s="674"/>
      <c r="D14" s="674"/>
      <c r="E14" s="674"/>
      <c r="F14" s="674"/>
      <c r="G14" s="674"/>
      <c r="H14" s="674"/>
      <c r="I14" s="674"/>
      <c r="J14" s="356"/>
      <c r="K14" s="356"/>
      <c r="L14" s="356"/>
      <c r="M14" s="356"/>
      <c r="N14" s="356"/>
      <c r="O14" s="356"/>
      <c r="P14" s="356"/>
      <c r="Q14" s="356"/>
      <c r="R14" s="356"/>
      <c r="S14" s="356"/>
      <c r="T14" s="356"/>
      <c r="U14" s="356"/>
      <c r="V14" s="356"/>
      <c r="W14" s="356"/>
      <c r="X14" s="356"/>
      <c r="Y14" s="356"/>
      <c r="Z14" s="356"/>
      <c r="AA14" s="356"/>
      <c r="AB14" s="356"/>
      <c r="AC14" s="356"/>
      <c r="AD14" s="35"/>
    </row>
    <row r="15" spans="2:30" ht="18.75">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6"/>
      <c r="AA15" s="356"/>
      <c r="AB15" s="356"/>
      <c r="AC15" s="356"/>
      <c r="AD15" s="35"/>
    </row>
    <row r="16" spans="2:30" ht="18.75">
      <c r="B16" s="674" t="s">
        <v>139</v>
      </c>
      <c r="C16" s="674"/>
      <c r="D16" s="674"/>
      <c r="E16" s="674"/>
      <c r="F16" s="674"/>
      <c r="G16" s="675"/>
      <c r="H16" s="675"/>
      <c r="I16" s="675"/>
      <c r="J16" s="675"/>
      <c r="K16" s="675"/>
      <c r="L16" s="675"/>
      <c r="M16" s="675"/>
      <c r="N16" s="675"/>
      <c r="O16" s="675"/>
      <c r="P16" s="675"/>
      <c r="Q16" s="674" t="s">
        <v>140</v>
      </c>
      <c r="R16" s="674"/>
      <c r="S16" s="674"/>
      <c r="T16" s="356"/>
      <c r="U16" s="356"/>
      <c r="V16" s="356"/>
      <c r="W16" s="356"/>
      <c r="X16" s="356"/>
      <c r="Y16" s="356"/>
      <c r="Z16" s="356"/>
      <c r="AA16" s="356"/>
      <c r="AB16" s="356"/>
      <c r="AC16" s="356"/>
      <c r="AD16" s="35"/>
    </row>
    <row r="17" spans="2:30" ht="19.5" thickBot="1">
      <c r="B17" s="683"/>
      <c r="C17" s="683"/>
      <c r="D17" s="683"/>
      <c r="E17" s="683"/>
      <c r="F17" s="683"/>
      <c r="G17" s="683"/>
      <c r="H17" s="683"/>
      <c r="I17" s="683"/>
      <c r="J17" s="683"/>
      <c r="K17" s="683"/>
      <c r="L17" s="683"/>
      <c r="M17" s="683"/>
      <c r="N17" s="683"/>
      <c r="O17" s="683"/>
      <c r="P17" s="683"/>
      <c r="Q17" s="683"/>
      <c r="R17" s="683"/>
      <c r="S17" s="683"/>
      <c r="T17" s="356"/>
      <c r="U17" s="356"/>
      <c r="V17" s="356"/>
      <c r="W17" s="356"/>
      <c r="X17" s="356"/>
      <c r="Y17" s="356"/>
      <c r="Z17" s="356"/>
      <c r="AA17" s="356"/>
      <c r="AB17" s="356"/>
      <c r="AC17" s="356"/>
      <c r="AD17" s="35"/>
    </row>
    <row r="18" spans="2:30" ht="18.75">
      <c r="B18" s="356"/>
      <c r="C18" s="356"/>
      <c r="D18" s="356"/>
      <c r="E18" s="356"/>
      <c r="F18" s="356"/>
      <c r="G18" s="356"/>
      <c r="H18" s="356"/>
      <c r="I18" s="356"/>
      <c r="J18" s="356"/>
      <c r="K18" s="356"/>
      <c r="L18" s="356"/>
      <c r="M18" s="356"/>
      <c r="N18" s="356"/>
      <c r="O18" s="356"/>
      <c r="P18" s="356"/>
      <c r="Q18" s="356"/>
      <c r="R18" s="356"/>
      <c r="S18" s="356"/>
      <c r="T18" s="356"/>
      <c r="U18" s="356"/>
      <c r="V18" s="356"/>
      <c r="W18" s="356"/>
      <c r="X18" s="356"/>
      <c r="Y18" s="356"/>
      <c r="Z18" s="356"/>
      <c r="AA18" s="356"/>
      <c r="AB18" s="356"/>
      <c r="AC18" s="356"/>
      <c r="AD18" s="35"/>
    </row>
    <row r="19" spans="2:30" ht="18.75">
      <c r="B19" s="356"/>
      <c r="C19" s="356"/>
      <c r="D19" s="356"/>
      <c r="E19" s="356"/>
      <c r="F19" s="356"/>
      <c r="G19" s="356"/>
      <c r="H19" s="356"/>
      <c r="I19" s="356"/>
      <c r="J19" s="356"/>
      <c r="K19" s="356"/>
      <c r="L19" s="356"/>
      <c r="M19" s="356"/>
      <c r="N19" s="356"/>
      <c r="O19" s="356"/>
      <c r="P19" s="356"/>
      <c r="Q19" s="356"/>
      <c r="R19" s="356"/>
      <c r="S19" s="356"/>
      <c r="T19" s="356"/>
      <c r="U19" s="356"/>
      <c r="V19" s="356"/>
      <c r="W19" s="356"/>
      <c r="X19" s="356"/>
      <c r="Y19" s="356"/>
      <c r="Z19" s="356"/>
      <c r="AA19" s="356"/>
      <c r="AB19" s="356"/>
      <c r="AC19" s="356"/>
      <c r="AD19" s="35"/>
    </row>
    <row r="20" spans="2:30" ht="18.75">
      <c r="B20" s="674" t="s">
        <v>141</v>
      </c>
      <c r="C20" s="674"/>
      <c r="D20" s="674"/>
      <c r="E20" s="674"/>
      <c r="F20" s="674"/>
      <c r="G20" s="674"/>
      <c r="H20" s="674"/>
      <c r="I20" s="674"/>
      <c r="J20" s="356"/>
      <c r="K20" s="356"/>
      <c r="L20" s="356"/>
      <c r="M20" s="356"/>
      <c r="N20" s="356"/>
      <c r="O20" s="356"/>
      <c r="P20" s="356"/>
      <c r="Q20" s="356"/>
      <c r="R20" s="356"/>
      <c r="S20" s="356"/>
      <c r="T20" s="356"/>
      <c r="U20" s="356"/>
      <c r="V20" s="356"/>
      <c r="W20" s="356"/>
      <c r="X20" s="356"/>
      <c r="Y20" s="356"/>
      <c r="Z20" s="356"/>
      <c r="AA20" s="356"/>
      <c r="AB20" s="356"/>
      <c r="AC20" s="356"/>
      <c r="AD20" s="35"/>
    </row>
    <row r="21" spans="2:30" ht="18.75">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6"/>
      <c r="AA21" s="356"/>
      <c r="AB21" s="356"/>
      <c r="AC21" s="356"/>
      <c r="AD21" s="35"/>
    </row>
    <row r="22" spans="2:30" ht="18.75">
      <c r="B22" s="674" t="s">
        <v>139</v>
      </c>
      <c r="C22" s="674"/>
      <c r="D22" s="674"/>
      <c r="E22" s="674"/>
      <c r="F22" s="674"/>
      <c r="G22" s="675"/>
      <c r="H22" s="675"/>
      <c r="I22" s="675"/>
      <c r="J22" s="675"/>
      <c r="K22" s="675"/>
      <c r="L22" s="675"/>
      <c r="M22" s="675"/>
      <c r="N22" s="675"/>
      <c r="O22" s="675"/>
      <c r="P22" s="675"/>
      <c r="Q22" s="674" t="s">
        <v>142</v>
      </c>
      <c r="R22" s="674"/>
      <c r="S22" s="674"/>
      <c r="T22" s="356"/>
      <c r="U22" s="356"/>
      <c r="V22" s="356"/>
      <c r="W22" s="356"/>
      <c r="X22" s="356"/>
      <c r="Y22" s="356"/>
      <c r="Z22" s="356"/>
      <c r="AA22" s="356"/>
      <c r="AB22" s="356"/>
      <c r="AC22" s="356"/>
      <c r="AD22" s="35"/>
    </row>
    <row r="23" spans="2:30" ht="19.5" thickBot="1">
      <c r="B23" s="684"/>
      <c r="C23" s="684"/>
      <c r="D23" s="684"/>
      <c r="E23" s="684"/>
      <c r="F23" s="684"/>
      <c r="G23" s="684"/>
      <c r="H23" s="684"/>
      <c r="I23" s="684"/>
      <c r="J23" s="684"/>
      <c r="K23" s="684"/>
      <c r="L23" s="684"/>
      <c r="M23" s="684"/>
      <c r="N23" s="684"/>
      <c r="O23" s="684"/>
      <c r="P23" s="684"/>
      <c r="Q23" s="684"/>
      <c r="R23" s="684"/>
      <c r="S23" s="684"/>
      <c r="T23" s="356"/>
      <c r="U23" s="356"/>
      <c r="V23" s="356"/>
      <c r="W23" s="356"/>
      <c r="X23" s="356"/>
      <c r="Y23" s="356"/>
      <c r="Z23" s="356"/>
      <c r="AA23" s="356"/>
      <c r="AB23" s="356"/>
      <c r="AC23" s="356"/>
      <c r="AD23" s="35"/>
    </row>
    <row r="24" spans="2:30" ht="18.75">
      <c r="B24" s="356"/>
      <c r="C24" s="356"/>
      <c r="D24" s="356"/>
      <c r="E24" s="356"/>
      <c r="F24" s="356"/>
      <c r="G24" s="356"/>
      <c r="H24" s="356"/>
      <c r="I24" s="356"/>
      <c r="J24" s="356"/>
      <c r="K24" s="356"/>
      <c r="L24" s="356"/>
      <c r="M24" s="356"/>
      <c r="N24" s="356"/>
      <c r="O24" s="356"/>
      <c r="P24" s="356"/>
      <c r="Q24" s="356"/>
      <c r="R24" s="356"/>
      <c r="S24" s="356"/>
      <c r="T24" s="356"/>
      <c r="U24" s="356"/>
      <c r="V24" s="356"/>
      <c r="W24" s="356"/>
      <c r="X24" s="356"/>
      <c r="Y24" s="356"/>
      <c r="Z24" s="356"/>
      <c r="AA24" s="356"/>
      <c r="AB24" s="356"/>
      <c r="AC24" s="356"/>
      <c r="AD24" s="35"/>
    </row>
    <row r="25" spans="2:30" ht="18.75">
      <c r="B25" s="356"/>
      <c r="C25" s="356"/>
      <c r="D25" s="356"/>
      <c r="E25" s="356"/>
      <c r="F25" s="356"/>
      <c r="G25" s="356"/>
      <c r="H25" s="356"/>
      <c r="I25" s="356"/>
      <c r="J25" s="356"/>
      <c r="K25" s="356"/>
      <c r="L25" s="356"/>
      <c r="M25" s="356"/>
      <c r="N25" s="356"/>
      <c r="O25" s="356"/>
      <c r="P25" s="356"/>
      <c r="Q25" s="356"/>
      <c r="R25" s="356"/>
      <c r="S25" s="356"/>
      <c r="T25" s="356"/>
      <c r="U25" s="356"/>
      <c r="V25" s="356"/>
      <c r="W25" s="356"/>
      <c r="X25" s="356"/>
      <c r="Y25" s="356"/>
      <c r="Z25" s="356"/>
      <c r="AA25" s="356"/>
      <c r="AB25" s="356"/>
      <c r="AC25" s="356"/>
      <c r="AD25" s="35"/>
    </row>
    <row r="26" spans="2:30" ht="19.5" thickBot="1">
      <c r="B26" s="674" t="s">
        <v>143</v>
      </c>
      <c r="C26" s="674"/>
      <c r="D26" s="684"/>
      <c r="E26" s="684"/>
      <c r="F26" s="356" t="s">
        <v>127</v>
      </c>
      <c r="G26" s="684"/>
      <c r="H26" s="684"/>
      <c r="I26" s="356" t="s">
        <v>128</v>
      </c>
      <c r="J26" s="684"/>
      <c r="K26" s="684"/>
      <c r="L26" s="356" t="s">
        <v>144</v>
      </c>
      <c r="M26" s="356"/>
      <c r="N26" s="674"/>
      <c r="O26" s="674"/>
      <c r="P26" s="35"/>
      <c r="Q26" s="356"/>
      <c r="R26" s="356"/>
      <c r="S26" s="356"/>
      <c r="T26" s="356"/>
      <c r="U26" s="356"/>
      <c r="V26" s="356"/>
      <c r="W26" s="356"/>
      <c r="X26" s="356"/>
      <c r="Y26" s="356"/>
      <c r="Z26" s="356"/>
      <c r="AA26" s="356"/>
      <c r="AB26" s="356"/>
      <c r="AC26" s="356"/>
      <c r="AD26" s="35"/>
    </row>
    <row r="27" spans="2:30" ht="18.75">
      <c r="B27" s="356"/>
      <c r="C27" s="356"/>
      <c r="D27" s="356"/>
      <c r="E27" s="356"/>
      <c r="F27" s="356"/>
      <c r="G27" s="356"/>
      <c r="H27" s="356"/>
      <c r="I27" s="356"/>
      <c r="J27" s="356"/>
      <c r="K27" s="356"/>
      <c r="L27" s="356"/>
      <c r="M27" s="356"/>
      <c r="N27" s="356"/>
      <c r="O27" s="356"/>
      <c r="P27" s="356"/>
      <c r="Q27" s="356"/>
      <c r="R27" s="356"/>
      <c r="S27" s="356"/>
      <c r="T27" s="356"/>
      <c r="U27" s="356"/>
      <c r="V27" s="356"/>
      <c r="W27" s="356"/>
      <c r="X27" s="356"/>
      <c r="Y27" s="356"/>
      <c r="Z27" s="356"/>
      <c r="AA27" s="356"/>
      <c r="AB27" s="356"/>
      <c r="AC27" s="356"/>
      <c r="AD27" s="35"/>
    </row>
    <row r="28" spans="2:30" ht="18.75">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6"/>
      <c r="AA28" s="356"/>
      <c r="AB28" s="356"/>
      <c r="AC28" s="356"/>
      <c r="AD28" s="35"/>
    </row>
    <row r="29" spans="2:30" ht="18.75">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6"/>
      <c r="AA29" s="356"/>
      <c r="AB29" s="356"/>
      <c r="AC29" s="356"/>
      <c r="AD29" s="35"/>
    </row>
    <row r="30" spans="2:30" ht="18.75">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6"/>
      <c r="AA30" s="356"/>
      <c r="AB30" s="356"/>
      <c r="AC30" s="356"/>
      <c r="AD30" s="35"/>
    </row>
    <row r="31" spans="2:30" ht="18.75">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6"/>
      <c r="AA31" s="356"/>
      <c r="AB31" s="356"/>
      <c r="AC31" s="356"/>
      <c r="AD31" s="35"/>
    </row>
    <row r="32" spans="2:30" ht="18.75">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6"/>
      <c r="AA32" s="356"/>
      <c r="AB32" s="356"/>
      <c r="AC32" s="356"/>
      <c r="AD32" s="35"/>
    </row>
    <row r="33" spans="2:34" ht="18.75">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6"/>
      <c r="AA33" s="356"/>
      <c r="AB33" s="356"/>
      <c r="AC33" s="356"/>
      <c r="AD33" s="35"/>
    </row>
    <row r="34" spans="2:34" ht="18.75">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6"/>
      <c r="AA34" s="356"/>
      <c r="AB34" s="356"/>
      <c r="AC34" s="356"/>
      <c r="AD34" s="35"/>
    </row>
    <row r="35" spans="2:34" ht="16.5">
      <c r="B35" s="682" t="s">
        <v>145</v>
      </c>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682"/>
      <c r="AB35" s="682"/>
      <c r="AC35" s="682"/>
      <c r="AD35" s="682"/>
      <c r="AE35" s="37"/>
      <c r="AF35" s="37"/>
      <c r="AG35" s="37"/>
      <c r="AH35" s="37"/>
    </row>
  </sheetData>
  <sheetProtection algorithmName="SHA-512" hashValue="OWhXq5kqI4ffgE7LcCPWhL1QStxH1ksc/0+goqqtMXBKuK4jd3RK36iDZxttXBOKbMzt5iTkWvrmstRAvcin+g==" saltValue="K/+3QUXFrR9BQ87L1ulAuQ==" spinCount="100000" sheet="1" scenarios="1" formatCells="0" formatRows="0" selectLockedCells="1"/>
  <mergeCells count="33">
    <mergeCell ref="B35:AD35"/>
    <mergeCell ref="B17:S17"/>
    <mergeCell ref="B20:I20"/>
    <mergeCell ref="B22:F22"/>
    <mergeCell ref="G22:P22"/>
    <mergeCell ref="Q22:S22"/>
    <mergeCell ref="B23:S23"/>
    <mergeCell ref="B26:C26"/>
    <mergeCell ref="D26:E26"/>
    <mergeCell ref="G26:H26"/>
    <mergeCell ref="J26:K26"/>
    <mergeCell ref="N26:O26"/>
    <mergeCell ref="B16:F16"/>
    <mergeCell ref="G16:P16"/>
    <mergeCell ref="Q16:S16"/>
    <mergeCell ref="D6:N6"/>
    <mergeCell ref="O6:AD6"/>
    <mergeCell ref="B7:J7"/>
    <mergeCell ref="K7:S7"/>
    <mergeCell ref="T7:AD7"/>
    <mergeCell ref="B8:AD8"/>
    <mergeCell ref="B9:G9"/>
    <mergeCell ref="H9:K9"/>
    <mergeCell ref="L9:U9"/>
    <mergeCell ref="V9:AD9"/>
    <mergeCell ref="B14:I14"/>
    <mergeCell ref="B1:AD1"/>
    <mergeCell ref="B5:D5"/>
    <mergeCell ref="E5:N5"/>
    <mergeCell ref="O5:T5"/>
    <mergeCell ref="U5:V5"/>
    <mergeCell ref="X5:Y5"/>
    <mergeCell ref="AA5:AB5"/>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B6F12-CB52-4DFE-943F-281908710DCE}">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86" t="s">
        <v>146</v>
      </c>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row>
    <row r="2" spans="2:30" ht="20.25" customHeight="1">
      <c r="B2" s="354"/>
      <c r="C2" s="354"/>
      <c r="D2" s="354"/>
      <c r="E2" s="354"/>
      <c r="F2" s="354"/>
      <c r="G2" s="354"/>
      <c r="H2" s="354"/>
      <c r="I2" s="354"/>
      <c r="J2" s="354"/>
      <c r="K2" s="354"/>
      <c r="L2" s="354"/>
      <c r="M2" s="354"/>
      <c r="N2" s="354"/>
      <c r="O2" s="354"/>
      <c r="P2" s="354"/>
      <c r="Q2" s="354"/>
      <c r="R2" s="354"/>
      <c r="S2" s="354"/>
      <c r="T2" s="354"/>
      <c r="U2" s="354"/>
      <c r="V2" s="354"/>
      <c r="W2" s="354"/>
      <c r="X2" s="354"/>
      <c r="Y2" s="354"/>
      <c r="Z2" s="354"/>
      <c r="AA2" s="354"/>
      <c r="AB2" s="354"/>
      <c r="AC2" s="354"/>
      <c r="AD2" s="354"/>
    </row>
    <row r="3" spans="2:30" ht="20.25" customHeight="1">
      <c r="B3" s="354"/>
      <c r="C3" s="354"/>
      <c r="D3" s="354"/>
      <c r="E3" s="354"/>
      <c r="F3" s="354"/>
      <c r="G3" s="354"/>
      <c r="H3" s="354"/>
      <c r="I3" s="354"/>
      <c r="J3" s="354"/>
      <c r="K3" s="354"/>
      <c r="L3" s="354"/>
      <c r="M3" s="354"/>
      <c r="N3" s="354"/>
      <c r="O3" s="354"/>
      <c r="P3" s="354"/>
      <c r="Q3" s="354"/>
      <c r="R3" s="354"/>
      <c r="S3" s="354"/>
      <c r="T3" s="354"/>
      <c r="U3" s="354"/>
      <c r="V3" s="354"/>
      <c r="W3" s="354"/>
      <c r="X3" s="354"/>
      <c r="Y3" s="354"/>
      <c r="Z3" s="354"/>
      <c r="AA3" s="354"/>
      <c r="AB3" s="354"/>
      <c r="AC3" s="354"/>
      <c r="AD3" s="354"/>
    </row>
    <row r="4" spans="2:30" ht="18.75">
      <c r="B4" s="687" t="s">
        <v>147</v>
      </c>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row>
    <row r="5" spans="2:30" ht="16.5" thickBot="1">
      <c r="B5" s="678" t="s">
        <v>125</v>
      </c>
      <c r="C5" s="678"/>
      <c r="D5" s="678"/>
      <c r="E5" s="672"/>
      <c r="F5" s="672"/>
      <c r="G5" s="672"/>
      <c r="H5" s="672"/>
      <c r="I5" s="672"/>
      <c r="J5" s="672"/>
      <c r="K5" s="672"/>
      <c r="L5" s="672"/>
      <c r="M5" s="672"/>
      <c r="N5" s="672"/>
      <c r="O5" s="671" t="s">
        <v>126</v>
      </c>
      <c r="P5" s="671"/>
      <c r="Q5" s="671"/>
      <c r="R5" s="671"/>
      <c r="S5" s="671"/>
      <c r="T5" s="671"/>
      <c r="U5" s="672"/>
      <c r="V5" s="672"/>
      <c r="W5" s="355" t="s">
        <v>127</v>
      </c>
      <c r="X5" s="688"/>
      <c r="Y5" s="688"/>
      <c r="Z5" s="355" t="s">
        <v>128</v>
      </c>
      <c r="AA5" s="672"/>
      <c r="AB5" s="672"/>
      <c r="AC5" s="355" t="s">
        <v>129</v>
      </c>
      <c r="AD5" s="355"/>
    </row>
    <row r="6" spans="2:30" ht="16.5" thickBot="1">
      <c r="B6" s="355" t="s">
        <v>148</v>
      </c>
      <c r="C6" s="672"/>
      <c r="D6" s="672"/>
      <c r="E6" s="672"/>
      <c r="F6" s="672"/>
      <c r="G6" s="672"/>
      <c r="H6" s="672"/>
      <c r="I6" s="672"/>
      <c r="J6" s="672"/>
      <c r="K6" s="672"/>
      <c r="L6" s="672"/>
      <c r="M6" s="678" t="s">
        <v>149</v>
      </c>
      <c r="N6" s="678"/>
      <c r="O6" s="678"/>
      <c r="P6" s="678"/>
      <c r="Q6" s="678"/>
      <c r="R6" s="672"/>
      <c r="S6" s="672"/>
      <c r="T6" s="672"/>
      <c r="U6" s="672"/>
      <c r="V6" s="672"/>
      <c r="W6" s="672"/>
      <c r="X6" s="672"/>
      <c r="Y6" s="672"/>
      <c r="Z6" s="672"/>
      <c r="AA6" s="355" t="s">
        <v>150</v>
      </c>
      <c r="AB6" s="355"/>
      <c r="AC6" s="355"/>
      <c r="AD6" s="355"/>
    </row>
    <row r="7" spans="2:30" ht="16.5">
      <c r="B7" s="38" t="s">
        <v>151</v>
      </c>
      <c r="C7" s="39"/>
      <c r="D7" s="39"/>
      <c r="E7" s="39"/>
      <c r="F7" s="39"/>
      <c r="G7" s="39"/>
      <c r="H7" s="39"/>
      <c r="I7" s="40"/>
      <c r="J7" s="40"/>
      <c r="K7" s="40"/>
      <c r="L7" s="40"/>
      <c r="M7" s="40"/>
      <c r="N7" s="40"/>
      <c r="O7" s="40"/>
      <c r="P7" s="40"/>
      <c r="Q7" s="40"/>
      <c r="R7" s="40"/>
      <c r="S7" s="40"/>
      <c r="T7" s="40"/>
      <c r="U7" s="40"/>
      <c r="V7" s="40"/>
      <c r="W7" s="40"/>
      <c r="X7" s="38"/>
      <c r="Y7" s="38"/>
      <c r="Z7" s="38"/>
      <c r="AA7" s="38"/>
      <c r="AB7" s="38"/>
      <c r="AC7" s="38"/>
      <c r="AD7" s="38"/>
    </row>
    <row r="8" spans="2:30">
      <c r="B8" s="671" t="s">
        <v>152</v>
      </c>
      <c r="C8" s="671"/>
      <c r="D8" s="671"/>
      <c r="E8" s="671"/>
      <c r="F8" s="671"/>
      <c r="G8" s="671"/>
      <c r="H8" s="671"/>
      <c r="I8" s="671"/>
      <c r="J8" s="671"/>
      <c r="K8" s="671"/>
      <c r="L8" s="671"/>
      <c r="M8" s="671"/>
      <c r="N8" s="671"/>
      <c r="O8" s="671"/>
      <c r="P8" s="671"/>
      <c r="Q8" s="671"/>
      <c r="R8" s="671"/>
      <c r="S8" s="671"/>
      <c r="T8" s="671"/>
      <c r="U8" s="671"/>
      <c r="V8" s="671"/>
      <c r="W8" s="671"/>
      <c r="X8" s="671"/>
      <c r="Y8" s="671"/>
      <c r="Z8" s="671"/>
      <c r="AA8" s="671"/>
      <c r="AB8" s="671"/>
      <c r="AC8" s="671"/>
      <c r="AD8" s="671"/>
    </row>
    <row r="9" spans="2:30" ht="17.25" thickBot="1">
      <c r="B9" s="677" t="s">
        <v>153</v>
      </c>
      <c r="C9" s="677"/>
      <c r="D9" s="677"/>
      <c r="E9" s="677"/>
      <c r="F9" s="677"/>
      <c r="G9" s="677"/>
      <c r="H9" s="677"/>
      <c r="I9" s="673"/>
      <c r="J9" s="673"/>
      <c r="K9" s="673"/>
      <c r="L9" s="673"/>
      <c r="M9" s="673"/>
      <c r="N9" s="673"/>
      <c r="O9" s="673"/>
      <c r="P9" s="673"/>
      <c r="Q9" s="673"/>
      <c r="R9" s="673"/>
      <c r="S9" s="673"/>
      <c r="T9" s="38"/>
      <c r="U9" s="38"/>
      <c r="V9" s="38"/>
      <c r="W9" s="38"/>
      <c r="X9" s="38"/>
      <c r="Y9" s="38"/>
      <c r="Z9" s="40"/>
      <c r="AA9" s="38"/>
      <c r="AB9" s="38"/>
      <c r="AC9" s="38"/>
      <c r="AD9" s="38"/>
    </row>
    <row r="10" spans="2:30" ht="17.25" thickBot="1">
      <c r="B10" s="677" t="s">
        <v>154</v>
      </c>
      <c r="C10" s="677"/>
      <c r="D10" s="677"/>
      <c r="E10" s="677"/>
      <c r="F10" s="677"/>
      <c r="G10" s="677"/>
      <c r="H10" s="677"/>
      <c r="I10" s="673"/>
      <c r="J10" s="673"/>
      <c r="K10" s="673"/>
      <c r="L10" s="673"/>
      <c r="M10" s="673"/>
      <c r="N10" s="673"/>
      <c r="O10" s="673"/>
      <c r="P10" s="673"/>
      <c r="Q10" s="673"/>
      <c r="R10" s="673"/>
      <c r="S10" s="673"/>
      <c r="T10" s="38"/>
      <c r="U10" s="38"/>
      <c r="V10" s="38"/>
      <c r="W10" s="38"/>
      <c r="X10" s="38"/>
      <c r="Y10" s="38"/>
      <c r="Z10" s="40"/>
      <c r="AA10" s="38"/>
      <c r="AB10" s="38"/>
      <c r="AC10" s="38"/>
      <c r="AD10" s="38"/>
    </row>
    <row r="11" spans="2:30" ht="17.25" thickBot="1">
      <c r="B11" s="671" t="s">
        <v>155</v>
      </c>
      <c r="C11" s="671"/>
      <c r="D11" s="671"/>
      <c r="E11" s="671"/>
      <c r="F11" s="671"/>
      <c r="G11" s="671"/>
      <c r="H11" s="671"/>
      <c r="I11" s="673"/>
      <c r="J11" s="673"/>
      <c r="K11" s="673"/>
      <c r="L11" s="673"/>
      <c r="M11" s="673"/>
      <c r="N11" s="673"/>
      <c r="O11" s="673"/>
      <c r="P11" s="673"/>
      <c r="Q11" s="673"/>
      <c r="R11" s="673"/>
      <c r="S11" s="673"/>
      <c r="T11" s="355"/>
      <c r="U11" s="355"/>
      <c r="V11" s="355"/>
      <c r="W11" s="355"/>
      <c r="X11" s="355"/>
      <c r="Y11" s="355"/>
      <c r="Z11" s="40"/>
      <c r="AA11" s="38"/>
      <c r="AB11" s="38"/>
      <c r="AC11" s="38"/>
      <c r="AD11" s="40"/>
    </row>
    <row r="12" spans="2:30">
      <c r="B12" s="671" t="s">
        <v>156</v>
      </c>
      <c r="C12" s="671"/>
      <c r="D12" s="671"/>
      <c r="E12" s="671"/>
      <c r="F12" s="671"/>
      <c r="G12" s="671"/>
      <c r="H12" s="671"/>
      <c r="I12" s="671"/>
      <c r="J12" s="671"/>
      <c r="K12" s="671"/>
      <c r="L12" s="671"/>
      <c r="M12" s="671"/>
      <c r="N12" s="671"/>
      <c r="O12" s="671"/>
      <c r="P12" s="671"/>
      <c r="Q12" s="671"/>
      <c r="R12" s="671"/>
      <c r="S12" s="671"/>
      <c r="T12" s="671"/>
      <c r="U12" s="671"/>
      <c r="V12" s="671"/>
      <c r="W12" s="671"/>
      <c r="X12" s="671"/>
      <c r="Y12" s="671"/>
      <c r="Z12" s="671"/>
      <c r="AA12" s="671"/>
      <c r="AB12" s="671"/>
      <c r="AC12" s="671"/>
      <c r="AD12" s="671"/>
    </row>
    <row r="13" spans="2:30" ht="16.5">
      <c r="B13" s="355" t="s">
        <v>157</v>
      </c>
      <c r="C13" s="355"/>
      <c r="D13" s="355"/>
      <c r="E13" s="355"/>
      <c r="F13" s="355"/>
      <c r="G13" s="355"/>
      <c r="H13" s="355"/>
      <c r="I13" s="355"/>
      <c r="J13" s="355"/>
      <c r="K13" s="355"/>
      <c r="L13" s="355"/>
      <c r="M13" s="355"/>
      <c r="N13" s="355"/>
      <c r="O13" s="355"/>
      <c r="P13" s="355"/>
      <c r="Q13" s="355"/>
      <c r="R13" s="355"/>
      <c r="S13" s="355"/>
      <c r="T13" s="355"/>
      <c r="U13" s="355"/>
      <c r="V13" s="355"/>
      <c r="W13" s="355"/>
      <c r="X13" s="355"/>
      <c r="Y13" s="355"/>
      <c r="Z13" s="40"/>
      <c r="AA13" s="355"/>
      <c r="AB13" s="355"/>
      <c r="AC13" s="355"/>
      <c r="AD13" s="40"/>
    </row>
    <row r="14" spans="2:30" ht="17.25" thickBot="1">
      <c r="B14" s="671" t="s">
        <v>158</v>
      </c>
      <c r="C14" s="671"/>
      <c r="D14" s="671"/>
      <c r="E14" s="671"/>
      <c r="F14" s="671"/>
      <c r="G14" s="672"/>
      <c r="H14" s="672"/>
      <c r="I14" s="672"/>
      <c r="J14" s="672"/>
      <c r="K14" s="672"/>
      <c r="L14" s="672"/>
      <c r="M14" s="672"/>
      <c r="N14" s="672"/>
      <c r="O14" s="671" t="s">
        <v>137</v>
      </c>
      <c r="P14" s="671"/>
      <c r="Q14" s="671"/>
      <c r="R14" s="671"/>
      <c r="S14" s="671"/>
      <c r="T14" s="671"/>
      <c r="U14" s="671"/>
      <c r="V14" s="671"/>
      <c r="W14" s="671"/>
      <c r="X14" s="355"/>
      <c r="Y14" s="355"/>
      <c r="Z14" s="40"/>
      <c r="AA14" s="355"/>
      <c r="AB14" s="355"/>
      <c r="AC14" s="355"/>
      <c r="AD14" s="40"/>
    </row>
    <row r="15" spans="2:30" ht="18.75">
      <c r="B15" s="356"/>
      <c r="C15" s="356"/>
      <c r="D15" s="356"/>
      <c r="E15" s="356"/>
      <c r="F15" s="356"/>
      <c r="G15" s="356"/>
      <c r="H15" s="356"/>
      <c r="I15" s="356"/>
      <c r="J15" s="356"/>
      <c r="K15" s="356"/>
      <c r="L15" s="356"/>
      <c r="M15" s="356"/>
      <c r="N15" s="356"/>
      <c r="O15" s="356"/>
      <c r="P15" s="356"/>
      <c r="Q15" s="356"/>
      <c r="R15" s="356"/>
      <c r="S15" s="356"/>
      <c r="T15" s="356"/>
      <c r="U15" s="356"/>
      <c r="V15" s="356"/>
      <c r="W15" s="356"/>
      <c r="X15" s="356"/>
      <c r="Y15" s="356"/>
      <c r="Z15" s="35"/>
      <c r="AA15" s="356"/>
      <c r="AB15" s="356"/>
      <c r="AC15" s="356"/>
      <c r="AD15" s="35"/>
    </row>
    <row r="16" spans="2:30" ht="18.75">
      <c r="B16" s="41"/>
      <c r="C16" s="36"/>
      <c r="D16" s="36"/>
      <c r="E16" s="36"/>
      <c r="F16" s="36"/>
      <c r="G16" s="36"/>
      <c r="H16" s="36"/>
      <c r="I16" s="36"/>
      <c r="J16" s="356"/>
      <c r="K16" s="356"/>
      <c r="L16" s="356"/>
      <c r="M16" s="356"/>
      <c r="N16" s="356"/>
      <c r="O16" s="356"/>
      <c r="P16" s="356"/>
      <c r="Q16" s="356"/>
      <c r="R16" s="356"/>
      <c r="S16" s="356"/>
      <c r="T16" s="356"/>
      <c r="U16" s="356"/>
      <c r="V16" s="356"/>
      <c r="W16" s="356"/>
      <c r="X16" s="356"/>
      <c r="Y16" s="356"/>
      <c r="Z16" s="35"/>
      <c r="AA16" s="356"/>
      <c r="AB16" s="356"/>
      <c r="AC16" s="356"/>
      <c r="AD16" s="35"/>
    </row>
    <row r="17" spans="2:30" ht="19.5" thickBot="1">
      <c r="B17" s="674" t="s">
        <v>159</v>
      </c>
      <c r="C17" s="674"/>
      <c r="D17" s="674"/>
      <c r="E17" s="674"/>
      <c r="F17" s="674"/>
      <c r="G17" s="674"/>
      <c r="H17" s="684"/>
      <c r="I17" s="684"/>
      <c r="J17" s="684"/>
      <c r="K17" s="684"/>
      <c r="L17" s="684"/>
      <c r="M17" s="684"/>
      <c r="N17" s="684"/>
      <c r="O17" s="684"/>
      <c r="P17" s="684"/>
      <c r="Q17" s="684"/>
      <c r="R17" s="36"/>
      <c r="S17" s="36"/>
      <c r="T17" s="356"/>
      <c r="U17" s="356"/>
      <c r="V17" s="356"/>
      <c r="W17" s="356"/>
      <c r="X17" s="356"/>
      <c r="Y17" s="356"/>
      <c r="Z17" s="35"/>
      <c r="AA17" s="356"/>
      <c r="AB17" s="356"/>
      <c r="AC17" s="356"/>
      <c r="AD17" s="35"/>
    </row>
    <row r="18" spans="2:30" ht="18.75">
      <c r="B18" s="356" t="s">
        <v>160</v>
      </c>
      <c r="C18" s="36"/>
      <c r="D18" s="36"/>
      <c r="E18" s="36"/>
      <c r="F18" s="36"/>
      <c r="G18" s="36"/>
      <c r="H18" s="36"/>
      <c r="I18" s="36"/>
      <c r="J18" s="36"/>
      <c r="K18" s="36"/>
      <c r="L18" s="36"/>
      <c r="M18" s="35"/>
      <c r="N18" s="36"/>
      <c r="O18" s="36"/>
      <c r="P18" s="685" t="s">
        <v>140</v>
      </c>
      <c r="Q18" s="685"/>
      <c r="R18" s="674"/>
      <c r="S18" s="674"/>
      <c r="T18" s="356"/>
      <c r="U18" s="356"/>
      <c r="V18" s="356"/>
      <c r="W18" s="356"/>
      <c r="X18" s="356"/>
      <c r="Y18" s="356"/>
      <c r="Z18" s="35"/>
      <c r="AA18" s="356"/>
      <c r="AB18" s="356"/>
      <c r="AC18" s="356"/>
      <c r="AD18" s="35"/>
    </row>
    <row r="19" spans="2:30" ht="19.5" thickBot="1">
      <c r="B19" s="674" t="s">
        <v>161</v>
      </c>
      <c r="C19" s="674"/>
      <c r="D19" s="674"/>
      <c r="E19" s="674"/>
      <c r="F19" s="674"/>
      <c r="G19" s="674"/>
      <c r="H19" s="674"/>
      <c r="I19" s="674"/>
      <c r="J19" s="684"/>
      <c r="K19" s="684"/>
      <c r="L19" s="684"/>
      <c r="M19" s="684"/>
      <c r="N19" s="684"/>
      <c r="O19" s="684"/>
      <c r="P19" s="684"/>
      <c r="Q19" s="684"/>
      <c r="R19" s="684"/>
      <c r="S19" s="684"/>
      <c r="T19" s="356"/>
      <c r="U19" s="356"/>
      <c r="V19" s="356"/>
      <c r="W19" s="356"/>
      <c r="X19" s="356"/>
      <c r="Y19" s="356"/>
      <c r="Z19" s="35"/>
      <c r="AA19" s="356"/>
      <c r="AB19" s="356"/>
      <c r="AC19" s="356"/>
      <c r="AD19" s="35"/>
    </row>
    <row r="20" spans="2:30" ht="18.75">
      <c r="B20" s="356"/>
      <c r="C20" s="356"/>
      <c r="D20" s="356"/>
      <c r="E20" s="356"/>
      <c r="F20" s="356"/>
      <c r="G20" s="356"/>
      <c r="H20" s="356"/>
      <c r="I20" s="356"/>
      <c r="J20" s="356"/>
      <c r="K20" s="356"/>
      <c r="L20" s="356"/>
      <c r="M20" s="356"/>
      <c r="N20" s="356"/>
      <c r="O20" s="356"/>
      <c r="P20" s="356"/>
      <c r="Q20" s="356"/>
      <c r="R20" s="356"/>
      <c r="S20" s="356"/>
      <c r="T20" s="356"/>
      <c r="U20" s="356"/>
      <c r="V20" s="356"/>
      <c r="W20" s="356"/>
      <c r="X20" s="356"/>
      <c r="Y20" s="356"/>
      <c r="Z20" s="35"/>
      <c r="AA20" s="356"/>
      <c r="AB20" s="356"/>
      <c r="AC20" s="356"/>
      <c r="AD20" s="35"/>
    </row>
    <row r="21" spans="2:30" ht="18.75">
      <c r="B21" s="356"/>
      <c r="C21" s="356"/>
      <c r="D21" s="356"/>
      <c r="E21" s="356"/>
      <c r="F21" s="356"/>
      <c r="G21" s="356"/>
      <c r="H21" s="356"/>
      <c r="I21" s="356"/>
      <c r="J21" s="356"/>
      <c r="K21" s="356"/>
      <c r="L21" s="356"/>
      <c r="M21" s="356"/>
      <c r="N21" s="356"/>
      <c r="O21" s="356"/>
      <c r="P21" s="356"/>
      <c r="Q21" s="356"/>
      <c r="R21" s="356"/>
      <c r="S21" s="356"/>
      <c r="T21" s="356"/>
      <c r="U21" s="356"/>
      <c r="V21" s="356"/>
      <c r="W21" s="356"/>
      <c r="X21" s="356"/>
      <c r="Y21" s="356"/>
      <c r="Z21" s="35"/>
      <c r="AA21" s="356"/>
      <c r="AB21" s="356"/>
      <c r="AC21" s="356"/>
      <c r="AD21" s="35"/>
    </row>
    <row r="22" spans="2:30" ht="18.75">
      <c r="B22" s="41"/>
      <c r="C22" s="36"/>
      <c r="D22" s="36"/>
      <c r="E22" s="36"/>
      <c r="F22" s="36"/>
      <c r="G22" s="36"/>
      <c r="H22" s="36"/>
      <c r="I22" s="36"/>
      <c r="J22" s="356"/>
      <c r="K22" s="356"/>
      <c r="L22" s="356"/>
      <c r="M22" s="356"/>
      <c r="N22" s="356"/>
      <c r="O22" s="356"/>
      <c r="P22" s="356"/>
      <c r="Q22" s="356"/>
      <c r="R22" s="356"/>
      <c r="S22" s="356"/>
      <c r="T22" s="356"/>
      <c r="U22" s="356"/>
      <c r="V22" s="356"/>
      <c r="W22" s="356"/>
      <c r="X22" s="356"/>
      <c r="Y22" s="356"/>
      <c r="Z22" s="35"/>
      <c r="AA22" s="356"/>
      <c r="AB22" s="356"/>
      <c r="AC22" s="356"/>
      <c r="AD22" s="35"/>
    </row>
    <row r="23" spans="2:30" ht="19.5" thickBot="1">
      <c r="B23" s="674" t="s">
        <v>162</v>
      </c>
      <c r="C23" s="674"/>
      <c r="D23" s="674"/>
      <c r="E23" s="674"/>
      <c r="F23" s="674"/>
      <c r="G23" s="674"/>
      <c r="H23" s="684"/>
      <c r="I23" s="684"/>
      <c r="J23" s="684"/>
      <c r="K23" s="684"/>
      <c r="L23" s="684"/>
      <c r="M23" s="684"/>
      <c r="N23" s="684"/>
      <c r="O23" s="684"/>
      <c r="P23" s="684"/>
      <c r="Q23" s="684"/>
      <c r="R23" s="36"/>
      <c r="S23" s="36"/>
      <c r="T23" s="356"/>
      <c r="U23" s="356"/>
      <c r="V23" s="356"/>
      <c r="W23" s="356"/>
      <c r="X23" s="356"/>
      <c r="Y23" s="356"/>
      <c r="Z23" s="35"/>
      <c r="AA23" s="356"/>
      <c r="AB23" s="356"/>
      <c r="AC23" s="356"/>
      <c r="AD23" s="35"/>
    </row>
    <row r="24" spans="2:30" ht="18.75">
      <c r="B24" s="356"/>
      <c r="C24" s="36"/>
      <c r="D24" s="36"/>
      <c r="E24" s="36"/>
      <c r="F24" s="36"/>
      <c r="G24" s="356"/>
      <c r="H24" s="356"/>
      <c r="I24" s="356"/>
      <c r="J24" s="356"/>
      <c r="K24" s="356"/>
      <c r="L24" s="356"/>
      <c r="M24" s="35"/>
      <c r="N24" s="36"/>
      <c r="O24" s="36"/>
      <c r="P24" s="674" t="s">
        <v>142</v>
      </c>
      <c r="Q24" s="674"/>
      <c r="R24" s="674"/>
      <c r="S24" s="674"/>
      <c r="T24" s="356"/>
      <c r="U24" s="356"/>
      <c r="V24" s="356"/>
      <c r="W24" s="356"/>
      <c r="X24" s="356"/>
      <c r="Y24" s="356"/>
      <c r="Z24" s="35"/>
      <c r="AA24" s="356"/>
      <c r="AB24" s="356"/>
      <c r="AC24" s="356"/>
      <c r="AD24" s="35"/>
    </row>
    <row r="25" spans="2:30" ht="19.5" thickBot="1">
      <c r="B25" s="674" t="s">
        <v>163</v>
      </c>
      <c r="C25" s="674"/>
      <c r="D25" s="674"/>
      <c r="E25" s="674"/>
      <c r="F25" s="674"/>
      <c r="G25" s="674"/>
      <c r="H25" s="674"/>
      <c r="I25" s="674"/>
      <c r="J25" s="684"/>
      <c r="K25" s="684"/>
      <c r="L25" s="684"/>
      <c r="M25" s="684"/>
      <c r="N25" s="684"/>
      <c r="O25" s="684"/>
      <c r="P25" s="684"/>
      <c r="Q25" s="684"/>
      <c r="R25" s="684"/>
      <c r="S25" s="684"/>
      <c r="T25" s="356"/>
      <c r="U25" s="356"/>
      <c r="V25" s="356"/>
      <c r="W25" s="356"/>
      <c r="X25" s="356"/>
      <c r="Y25" s="356"/>
      <c r="Z25" s="35"/>
      <c r="AA25" s="356"/>
      <c r="AB25" s="356"/>
      <c r="AC25" s="356"/>
      <c r="AD25" s="35"/>
    </row>
    <row r="26" spans="2:30" ht="18.75">
      <c r="B26" s="42"/>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
      <c r="AA26" s="356"/>
      <c r="AB26" s="356"/>
      <c r="AC26" s="356"/>
      <c r="AD26" s="35"/>
    </row>
    <row r="27" spans="2:30" ht="19.5" thickBot="1">
      <c r="B27" s="674" t="s">
        <v>143</v>
      </c>
      <c r="C27" s="674"/>
      <c r="D27" s="684"/>
      <c r="E27" s="684"/>
      <c r="F27" s="356" t="s">
        <v>127</v>
      </c>
      <c r="G27" s="684"/>
      <c r="H27" s="684"/>
      <c r="I27" s="356" t="s">
        <v>128</v>
      </c>
      <c r="J27" s="684"/>
      <c r="K27" s="684"/>
      <c r="L27" s="356" t="s">
        <v>144</v>
      </c>
      <c r="M27" s="356"/>
      <c r="N27" s="674"/>
      <c r="O27" s="674"/>
      <c r="P27" s="35"/>
      <c r="Q27" s="356"/>
      <c r="R27" s="356"/>
      <c r="S27" s="356"/>
      <c r="T27" s="356"/>
      <c r="U27" s="356"/>
      <c r="V27" s="356"/>
      <c r="W27" s="356"/>
      <c r="X27" s="356"/>
      <c r="Y27" s="356"/>
      <c r="Z27" s="356"/>
      <c r="AA27" s="356"/>
      <c r="AB27" s="356"/>
      <c r="AC27" s="356"/>
      <c r="AD27" s="35"/>
    </row>
    <row r="28" spans="2:30" ht="18.75">
      <c r="B28" s="356"/>
      <c r="C28" s="356"/>
      <c r="D28" s="356"/>
      <c r="E28" s="356"/>
      <c r="F28" s="356"/>
      <c r="G28" s="356"/>
      <c r="H28" s="356"/>
      <c r="I28" s="356"/>
      <c r="J28" s="356"/>
      <c r="K28" s="356"/>
      <c r="L28" s="356"/>
      <c r="M28" s="356"/>
      <c r="N28" s="356"/>
      <c r="O28" s="356"/>
      <c r="P28" s="356"/>
      <c r="Q28" s="356"/>
      <c r="R28" s="356"/>
      <c r="S28" s="356"/>
      <c r="T28" s="356"/>
      <c r="U28" s="356"/>
      <c r="V28" s="356"/>
      <c r="W28" s="356"/>
      <c r="X28" s="356"/>
      <c r="Y28" s="356"/>
      <c r="Z28" s="35"/>
      <c r="AA28" s="356"/>
      <c r="AB28" s="356"/>
      <c r="AC28" s="356"/>
      <c r="AD28" s="35"/>
    </row>
    <row r="29" spans="2:30" ht="18.75">
      <c r="B29" s="356"/>
      <c r="C29" s="356"/>
      <c r="D29" s="356"/>
      <c r="E29" s="356"/>
      <c r="F29" s="356"/>
      <c r="G29" s="356"/>
      <c r="H29" s="356"/>
      <c r="I29" s="356"/>
      <c r="J29" s="356"/>
      <c r="K29" s="356"/>
      <c r="L29" s="356"/>
      <c r="M29" s="356"/>
      <c r="N29" s="356"/>
      <c r="O29" s="356"/>
      <c r="P29" s="356"/>
      <c r="Q29" s="356"/>
      <c r="R29" s="356"/>
      <c r="S29" s="356"/>
      <c r="T29" s="356"/>
      <c r="U29" s="356"/>
      <c r="V29" s="356"/>
      <c r="W29" s="356"/>
      <c r="X29" s="356"/>
      <c r="Y29" s="356"/>
      <c r="Z29" s="35"/>
      <c r="AA29" s="356"/>
      <c r="AB29" s="356"/>
      <c r="AC29" s="356"/>
      <c r="AD29" s="35"/>
    </row>
    <row r="30" spans="2:30" ht="18.75">
      <c r="B30" s="356"/>
      <c r="C30" s="356"/>
      <c r="D30" s="356"/>
      <c r="E30" s="356"/>
      <c r="F30" s="356"/>
      <c r="G30" s="356"/>
      <c r="H30" s="356"/>
      <c r="I30" s="356"/>
      <c r="J30" s="356"/>
      <c r="K30" s="356"/>
      <c r="L30" s="356"/>
      <c r="M30" s="356"/>
      <c r="N30" s="356"/>
      <c r="O30" s="356"/>
      <c r="P30" s="356"/>
      <c r="Q30" s="356"/>
      <c r="R30" s="356"/>
      <c r="S30" s="356"/>
      <c r="T30" s="356"/>
      <c r="U30" s="356"/>
      <c r="V30" s="356"/>
      <c r="W30" s="356"/>
      <c r="X30" s="356"/>
      <c r="Y30" s="356"/>
      <c r="Z30" s="35"/>
      <c r="AA30" s="356"/>
      <c r="AB30" s="356"/>
      <c r="AC30" s="356"/>
      <c r="AD30" s="35"/>
    </row>
    <row r="31" spans="2:30" ht="18.75">
      <c r="B31" s="356"/>
      <c r="C31" s="356"/>
      <c r="D31" s="356"/>
      <c r="E31" s="356"/>
      <c r="F31" s="356"/>
      <c r="G31" s="356"/>
      <c r="H31" s="356"/>
      <c r="I31" s="356"/>
      <c r="J31" s="356"/>
      <c r="K31" s="356"/>
      <c r="L31" s="356"/>
      <c r="M31" s="356"/>
      <c r="N31" s="356"/>
      <c r="O31" s="356"/>
      <c r="P31" s="356"/>
      <c r="Q31" s="356"/>
      <c r="R31" s="356"/>
      <c r="S31" s="356"/>
      <c r="T31" s="356"/>
      <c r="U31" s="356"/>
      <c r="V31" s="356"/>
      <c r="W31" s="356"/>
      <c r="X31" s="356"/>
      <c r="Y31" s="356"/>
      <c r="Z31" s="35"/>
      <c r="AA31" s="356"/>
      <c r="AB31" s="356"/>
      <c r="AC31" s="356"/>
      <c r="AD31" s="35"/>
    </row>
    <row r="32" spans="2:30" ht="18.75">
      <c r="B32" s="356"/>
      <c r="C32" s="356"/>
      <c r="D32" s="356"/>
      <c r="E32" s="356"/>
      <c r="F32" s="356"/>
      <c r="G32" s="356"/>
      <c r="H32" s="356"/>
      <c r="I32" s="356"/>
      <c r="J32" s="356"/>
      <c r="K32" s="356"/>
      <c r="L32" s="356"/>
      <c r="M32" s="356"/>
      <c r="N32" s="356"/>
      <c r="O32" s="356"/>
      <c r="P32" s="356"/>
      <c r="Q32" s="356"/>
      <c r="R32" s="356"/>
      <c r="S32" s="356"/>
      <c r="T32" s="356"/>
      <c r="U32" s="356"/>
      <c r="V32" s="356"/>
      <c r="W32" s="356"/>
      <c r="X32" s="356"/>
      <c r="Y32" s="356"/>
      <c r="Z32" s="35"/>
      <c r="AA32" s="356"/>
      <c r="AB32" s="356"/>
      <c r="AC32" s="356"/>
      <c r="AD32" s="35"/>
    </row>
    <row r="33" spans="2:34" ht="18.75">
      <c r="B33" s="356"/>
      <c r="C33" s="356"/>
      <c r="D33" s="356"/>
      <c r="E33" s="356"/>
      <c r="F33" s="356"/>
      <c r="G33" s="356"/>
      <c r="H33" s="356"/>
      <c r="I33" s="356"/>
      <c r="J33" s="356"/>
      <c r="K33" s="356"/>
      <c r="L33" s="356"/>
      <c r="M33" s="356"/>
      <c r="N33" s="356"/>
      <c r="O33" s="356"/>
      <c r="P33" s="356"/>
      <c r="Q33" s="356"/>
      <c r="R33" s="356"/>
      <c r="S33" s="356"/>
      <c r="T33" s="356"/>
      <c r="U33" s="356"/>
      <c r="V33" s="356"/>
      <c r="W33" s="356"/>
      <c r="X33" s="356"/>
      <c r="Y33" s="356"/>
      <c r="Z33" s="35"/>
      <c r="AA33" s="356"/>
      <c r="AB33" s="356"/>
      <c r="AC33" s="356"/>
      <c r="AD33" s="35"/>
    </row>
    <row r="34" spans="2:34" ht="18.75">
      <c r="B34" s="356"/>
      <c r="C34" s="356"/>
      <c r="D34" s="356"/>
      <c r="E34" s="356"/>
      <c r="F34" s="356"/>
      <c r="G34" s="356"/>
      <c r="H34" s="356"/>
      <c r="I34" s="356"/>
      <c r="J34" s="356"/>
      <c r="K34" s="356"/>
      <c r="L34" s="356"/>
      <c r="M34" s="356"/>
      <c r="N34" s="356"/>
      <c r="O34" s="356"/>
      <c r="P34" s="356"/>
      <c r="Q34" s="356"/>
      <c r="R34" s="356"/>
      <c r="S34" s="356"/>
      <c r="T34" s="356"/>
      <c r="U34" s="356"/>
      <c r="V34" s="356"/>
      <c r="W34" s="356"/>
      <c r="X34" s="356"/>
      <c r="Y34" s="356"/>
      <c r="Z34" s="35"/>
      <c r="AA34" s="356"/>
      <c r="AB34" s="356"/>
      <c r="AC34" s="356"/>
      <c r="AD34" s="35"/>
    </row>
    <row r="35" spans="2:34" ht="18.75">
      <c r="B35" s="356"/>
      <c r="C35" s="356"/>
      <c r="D35" s="356"/>
      <c r="E35" s="356"/>
      <c r="F35" s="356"/>
      <c r="G35" s="356"/>
      <c r="H35" s="356"/>
      <c r="I35" s="356"/>
      <c r="J35" s="356"/>
      <c r="K35" s="356"/>
      <c r="L35" s="356"/>
      <c r="M35" s="356"/>
      <c r="N35" s="356"/>
      <c r="O35" s="356"/>
      <c r="P35" s="356"/>
      <c r="Q35" s="356"/>
      <c r="R35" s="356"/>
      <c r="S35" s="356"/>
      <c r="T35" s="356"/>
      <c r="U35" s="356"/>
      <c r="V35" s="356"/>
      <c r="W35" s="356"/>
      <c r="X35" s="356"/>
      <c r="Y35" s="356"/>
      <c r="Z35" s="35"/>
      <c r="AA35" s="356"/>
      <c r="AB35" s="356"/>
      <c r="AC35" s="356"/>
      <c r="AD35" s="35"/>
    </row>
    <row r="36" spans="2:34" ht="16.5">
      <c r="B36" s="682" t="s">
        <v>145</v>
      </c>
      <c r="C36" s="682"/>
      <c r="D36" s="682"/>
      <c r="E36" s="682"/>
      <c r="F36" s="682"/>
      <c r="G36" s="682"/>
      <c r="H36" s="682"/>
      <c r="I36" s="682"/>
      <c r="J36" s="682"/>
      <c r="K36" s="682"/>
      <c r="L36" s="682"/>
      <c r="M36" s="682"/>
      <c r="N36" s="682"/>
      <c r="O36" s="682"/>
      <c r="P36" s="682"/>
      <c r="Q36" s="682"/>
      <c r="R36" s="682"/>
      <c r="S36" s="682"/>
      <c r="T36" s="682"/>
      <c r="U36" s="682"/>
      <c r="V36" s="682"/>
      <c r="W36" s="682"/>
      <c r="X36" s="682"/>
      <c r="Y36" s="682"/>
      <c r="Z36" s="682"/>
      <c r="AA36" s="682"/>
      <c r="AB36" s="682"/>
      <c r="AC36" s="682"/>
      <c r="AD36" s="682"/>
      <c r="AE36" s="37"/>
      <c r="AF36" s="37"/>
      <c r="AG36" s="37"/>
      <c r="AH36" s="37"/>
    </row>
    <row r="37" spans="2:34" ht="16.5" customHeight="1">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3"/>
      <c r="AB37" s="43"/>
      <c r="AC37" s="43"/>
      <c r="AD37" s="43"/>
      <c r="AE37" s="37"/>
      <c r="AF37" s="37"/>
      <c r="AG37" s="37"/>
      <c r="AH37" s="37"/>
    </row>
  </sheetData>
  <sheetProtection algorithmName="SHA-512" hashValue="2JZpm/kBifS/5FkJ2hy97g81mMGfSwGwJ+/Egg75OQmp0waMpS9qOf2b/XKPhtGplSu47Uxt/copgeqk92glgA==" saltValue="elYAnewKMdWuj84pGBPRsQ==" spinCount="100000" sheet="1" scenarios="1" formatCells="0" formatRows="0" selectLockedCells="1"/>
  <mergeCells count="38">
    <mergeCell ref="B1:AD1"/>
    <mergeCell ref="B4:AD4"/>
    <mergeCell ref="B5:D5"/>
    <mergeCell ref="E5:N5"/>
    <mergeCell ref="O5:T5"/>
    <mergeCell ref="U5:V5"/>
    <mergeCell ref="X5:Y5"/>
    <mergeCell ref="AA5:AB5"/>
    <mergeCell ref="C6:L6"/>
    <mergeCell ref="M6:Q6"/>
    <mergeCell ref="R6:Z6"/>
    <mergeCell ref="B8:AD8"/>
    <mergeCell ref="B9:H9"/>
    <mergeCell ref="I9:S9"/>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B36:AD36"/>
    <mergeCell ref="P24:S24"/>
    <mergeCell ref="B25:I25"/>
    <mergeCell ref="J25:S25"/>
    <mergeCell ref="B27:C27"/>
    <mergeCell ref="D27:E27"/>
    <mergeCell ref="G27:H27"/>
    <mergeCell ref="J27:K27"/>
    <mergeCell ref="N27:O27"/>
  </mergeCells>
  <phoneticPr fontId="1"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7CD4D-D8C1-4CDB-BD08-23F446B1B026}">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692" t="s">
        <v>164</v>
      </c>
      <c r="C1" s="693"/>
      <c r="D1" s="693"/>
      <c r="E1" s="693"/>
      <c r="F1" s="693"/>
      <c r="G1" s="693"/>
      <c r="H1" s="693"/>
      <c r="I1" s="693"/>
      <c r="J1" s="693"/>
      <c r="K1" s="693"/>
      <c r="L1" s="693"/>
      <c r="M1" s="693"/>
      <c r="N1" s="693"/>
      <c r="O1" s="693"/>
      <c r="P1" s="693"/>
      <c r="Q1" s="693"/>
      <c r="R1" s="693"/>
      <c r="S1" s="693"/>
      <c r="T1" s="693"/>
      <c r="U1" s="693"/>
      <c r="V1" s="693"/>
      <c r="W1" s="693"/>
      <c r="X1" s="693"/>
      <c r="Y1" s="693"/>
      <c r="Z1" s="694"/>
      <c r="AA1" s="44"/>
      <c r="AB1" s="44"/>
      <c r="AC1" s="44"/>
      <c r="AD1" s="44"/>
    </row>
    <row r="2" spans="2:30">
      <c r="B2" s="695" t="s">
        <v>165</v>
      </c>
      <c r="C2" s="696"/>
      <c r="D2" s="696"/>
      <c r="E2" s="696"/>
      <c r="F2" s="696"/>
      <c r="G2" s="696"/>
      <c r="H2" s="696"/>
      <c r="I2" s="696"/>
      <c r="J2" s="696"/>
      <c r="K2" s="696"/>
      <c r="L2" s="696"/>
      <c r="M2" s="696"/>
      <c r="N2" s="696"/>
      <c r="O2" s="696"/>
      <c r="P2" s="696"/>
      <c r="Q2" s="696"/>
      <c r="R2" s="696"/>
      <c r="S2" s="696"/>
      <c r="T2" s="696"/>
      <c r="U2" s="696"/>
      <c r="V2" s="696"/>
      <c r="W2" s="696"/>
      <c r="X2" s="696"/>
      <c r="Y2" s="696"/>
      <c r="Z2" s="697"/>
      <c r="AA2" s="45"/>
      <c r="AB2" s="45"/>
      <c r="AC2" s="45"/>
      <c r="AD2" s="45"/>
    </row>
    <row r="3" spans="2:30">
      <c r="B3" s="698" t="s">
        <v>166</v>
      </c>
      <c r="C3" s="699"/>
      <c r="D3" s="699"/>
      <c r="E3" s="699"/>
      <c r="F3" s="699"/>
      <c r="G3" s="699"/>
      <c r="H3" s="699"/>
      <c r="I3" s="699"/>
      <c r="J3" s="699"/>
      <c r="K3" s="699"/>
      <c r="L3" s="699"/>
      <c r="M3" s="699"/>
      <c r="N3" s="699"/>
      <c r="O3" s="699"/>
      <c r="P3" s="699"/>
      <c r="Q3" s="699"/>
      <c r="R3" s="699"/>
      <c r="S3" s="699"/>
      <c r="T3" s="699"/>
      <c r="U3" s="699"/>
      <c r="V3" s="699"/>
      <c r="W3" s="699"/>
      <c r="X3" s="699"/>
      <c r="Y3" s="699"/>
      <c r="Z3" s="700"/>
      <c r="AA3" s="46"/>
      <c r="AB3" s="46"/>
      <c r="AC3" s="46"/>
      <c r="AD3" s="46"/>
    </row>
    <row r="4" spans="2:30">
      <c r="B4" s="701" t="s">
        <v>167</v>
      </c>
      <c r="C4" s="702"/>
      <c r="D4" s="702"/>
      <c r="E4" s="702"/>
      <c r="F4" s="702"/>
      <c r="G4" s="702"/>
      <c r="H4" s="702"/>
      <c r="I4" s="702"/>
      <c r="J4" s="702"/>
      <c r="K4" s="702"/>
      <c r="L4" s="702"/>
      <c r="M4" s="702"/>
      <c r="N4" s="702"/>
      <c r="O4" s="702"/>
      <c r="P4" s="702"/>
      <c r="Q4" s="702"/>
      <c r="R4" s="702"/>
      <c r="S4" s="702"/>
      <c r="T4" s="702"/>
      <c r="U4" s="702"/>
      <c r="V4" s="702"/>
      <c r="W4" s="702"/>
      <c r="X4" s="702"/>
      <c r="Y4" s="702"/>
      <c r="Z4" s="703"/>
      <c r="AA4" s="45"/>
      <c r="AB4" s="45"/>
      <c r="AC4" s="45"/>
      <c r="AD4" s="45"/>
    </row>
    <row r="5" spans="2:30">
      <c r="B5" s="701" t="s">
        <v>168</v>
      </c>
      <c r="C5" s="702"/>
      <c r="D5" s="702"/>
      <c r="E5" s="702"/>
      <c r="F5" s="702"/>
      <c r="G5" s="702"/>
      <c r="H5" s="702"/>
      <c r="I5" s="702"/>
      <c r="J5" s="702"/>
      <c r="K5" s="702"/>
      <c r="L5" s="702"/>
      <c r="M5" s="702"/>
      <c r="N5" s="702"/>
      <c r="O5" s="702"/>
      <c r="P5" s="702"/>
      <c r="Q5" s="702"/>
      <c r="R5" s="702"/>
      <c r="S5" s="702"/>
      <c r="T5" s="702"/>
      <c r="U5" s="702"/>
      <c r="V5" s="702"/>
      <c r="W5" s="702"/>
      <c r="X5" s="702"/>
      <c r="Y5" s="702"/>
      <c r="Z5" s="703"/>
      <c r="AA5" s="45"/>
      <c r="AB5" s="45"/>
      <c r="AC5" s="45"/>
      <c r="AD5" s="45"/>
    </row>
    <row r="6" spans="2:30" ht="16.5" thickBot="1">
      <c r="B6" s="689" t="s">
        <v>169</v>
      </c>
      <c r="C6" s="690"/>
      <c r="D6" s="690"/>
      <c r="E6" s="690"/>
      <c r="F6" s="690"/>
      <c r="G6" s="690"/>
      <c r="H6" s="690"/>
      <c r="I6" s="690"/>
      <c r="J6" s="690"/>
      <c r="K6" s="690"/>
      <c r="L6" s="690"/>
      <c r="M6" s="690"/>
      <c r="N6" s="690"/>
      <c r="O6" s="690"/>
      <c r="P6" s="690"/>
      <c r="Q6" s="690"/>
      <c r="R6" s="690"/>
      <c r="S6" s="690"/>
      <c r="T6" s="690"/>
      <c r="U6" s="690"/>
      <c r="V6" s="690"/>
      <c r="W6" s="690"/>
      <c r="X6" s="690"/>
      <c r="Y6" s="690"/>
      <c r="Z6" s="691"/>
      <c r="AA6" s="45"/>
      <c r="AB6" s="45"/>
      <c r="AC6" s="45"/>
      <c r="AD6" s="45"/>
    </row>
    <row r="7" spans="2:30">
      <c r="B7" s="704" t="s">
        <v>170</v>
      </c>
      <c r="C7" s="705"/>
      <c r="D7" s="705"/>
      <c r="E7" s="705"/>
      <c r="F7" s="705"/>
      <c r="G7" s="705"/>
      <c r="H7" s="705"/>
      <c r="I7" s="705"/>
      <c r="J7" s="705"/>
      <c r="K7" s="705"/>
      <c r="L7" s="705"/>
      <c r="M7" s="705"/>
      <c r="N7" s="705"/>
      <c r="O7" s="705"/>
      <c r="P7" s="705"/>
      <c r="Q7" s="705"/>
      <c r="R7" s="705"/>
      <c r="S7" s="705"/>
      <c r="T7" s="705"/>
      <c r="U7" s="705"/>
      <c r="V7" s="705"/>
      <c r="W7" s="705"/>
      <c r="X7" s="705"/>
      <c r="Y7" s="705"/>
      <c r="Z7" s="706"/>
      <c r="AA7" s="47"/>
      <c r="AB7" s="47"/>
      <c r="AC7" s="47"/>
      <c r="AD7" s="47"/>
    </row>
    <row r="8" spans="2:30">
      <c r="B8" s="707" t="s">
        <v>171</v>
      </c>
      <c r="C8" s="708"/>
      <c r="D8" s="708"/>
      <c r="E8" s="708"/>
      <c r="F8" s="708"/>
      <c r="G8" s="708"/>
      <c r="H8" s="708"/>
      <c r="I8" s="708"/>
      <c r="J8" s="708"/>
      <c r="K8" s="708"/>
      <c r="L8" s="708"/>
      <c r="M8" s="708"/>
      <c r="N8" s="708"/>
      <c r="O8" s="708"/>
      <c r="P8" s="708"/>
      <c r="Q8" s="708"/>
      <c r="R8" s="708"/>
      <c r="S8" s="708"/>
      <c r="T8" s="708"/>
      <c r="U8" s="708"/>
      <c r="V8" s="708"/>
      <c r="W8" s="708"/>
      <c r="X8" s="708"/>
      <c r="Y8" s="708"/>
      <c r="Z8" s="709"/>
      <c r="AA8" s="1"/>
      <c r="AB8" s="1"/>
      <c r="AC8" s="1"/>
      <c r="AD8" s="1"/>
    </row>
    <row r="9" spans="2:30">
      <c r="B9" s="701" t="s">
        <v>172</v>
      </c>
      <c r="C9" s="702"/>
      <c r="D9" s="702"/>
      <c r="E9" s="702"/>
      <c r="F9" s="702"/>
      <c r="G9" s="702"/>
      <c r="H9" s="702"/>
      <c r="I9" s="702"/>
      <c r="J9" s="702"/>
      <c r="K9" s="702"/>
      <c r="L9" s="702"/>
      <c r="M9" s="702"/>
      <c r="N9" s="702"/>
      <c r="O9" s="702"/>
      <c r="P9" s="702"/>
      <c r="Q9" s="702"/>
      <c r="R9" s="702"/>
      <c r="S9" s="702"/>
      <c r="T9" s="702"/>
      <c r="U9" s="702"/>
      <c r="V9" s="702"/>
      <c r="W9" s="702"/>
      <c r="X9" s="702"/>
      <c r="Y9" s="702"/>
      <c r="Z9" s="703"/>
      <c r="AA9" s="45"/>
      <c r="AB9" s="45"/>
      <c r="AC9" s="45"/>
      <c r="AD9" s="45"/>
    </row>
    <row r="10" spans="2:30">
      <c r="B10" s="701" t="s">
        <v>173</v>
      </c>
      <c r="C10" s="702"/>
      <c r="D10" s="702"/>
      <c r="E10" s="702"/>
      <c r="F10" s="702"/>
      <c r="G10" s="702"/>
      <c r="H10" s="702"/>
      <c r="I10" s="702"/>
      <c r="J10" s="702"/>
      <c r="K10" s="702"/>
      <c r="L10" s="702"/>
      <c r="M10" s="702"/>
      <c r="N10" s="702"/>
      <c r="O10" s="702"/>
      <c r="P10" s="702"/>
      <c r="Q10" s="702"/>
      <c r="R10" s="702"/>
      <c r="S10" s="702"/>
      <c r="T10" s="702"/>
      <c r="U10" s="702"/>
      <c r="V10" s="702"/>
      <c r="W10" s="702"/>
      <c r="X10" s="702"/>
      <c r="Y10" s="702"/>
      <c r="Z10" s="703"/>
      <c r="AA10" s="45"/>
      <c r="AB10" s="45"/>
      <c r="AC10" s="45"/>
      <c r="AD10" s="45"/>
    </row>
    <row r="11" spans="2:30">
      <c r="B11" s="701" t="s">
        <v>174</v>
      </c>
      <c r="C11" s="702"/>
      <c r="D11" s="702"/>
      <c r="E11" s="702"/>
      <c r="F11" s="702"/>
      <c r="G11" s="702"/>
      <c r="H11" s="702"/>
      <c r="I11" s="702"/>
      <c r="J11" s="702"/>
      <c r="K11" s="702"/>
      <c r="L11" s="702"/>
      <c r="M11" s="702"/>
      <c r="N11" s="702"/>
      <c r="O11" s="702"/>
      <c r="P11" s="702"/>
      <c r="Q11" s="702"/>
      <c r="R11" s="702"/>
      <c r="S11" s="702"/>
      <c r="T11" s="702"/>
      <c r="U11" s="702"/>
      <c r="V11" s="702"/>
      <c r="W11" s="702"/>
      <c r="X11" s="702"/>
      <c r="Y11" s="702"/>
      <c r="Z11" s="703"/>
      <c r="AA11" s="45"/>
      <c r="AB11" s="45"/>
      <c r="AC11" s="45"/>
      <c r="AD11" s="45"/>
    </row>
    <row r="12" spans="2:30" ht="16.5" thickBot="1">
      <c r="B12" s="689" t="s">
        <v>175</v>
      </c>
      <c r="C12" s="690"/>
      <c r="D12" s="690"/>
      <c r="E12" s="690"/>
      <c r="F12" s="690"/>
      <c r="G12" s="690"/>
      <c r="H12" s="690"/>
      <c r="I12" s="690"/>
      <c r="J12" s="690"/>
      <c r="K12" s="690"/>
      <c r="L12" s="690"/>
      <c r="M12" s="690"/>
      <c r="N12" s="690"/>
      <c r="O12" s="690"/>
      <c r="P12" s="690"/>
      <c r="Q12" s="690"/>
      <c r="R12" s="690"/>
      <c r="S12" s="690"/>
      <c r="T12" s="690"/>
      <c r="U12" s="690"/>
      <c r="V12" s="690"/>
      <c r="W12" s="690"/>
      <c r="X12" s="690"/>
      <c r="Y12" s="690"/>
      <c r="Z12" s="691"/>
      <c r="AA12" s="45"/>
      <c r="AB12" s="45"/>
      <c r="AC12" s="45"/>
      <c r="AD12" s="45"/>
    </row>
    <row r="13" spans="2:30">
      <c r="B13" s="704" t="s">
        <v>176</v>
      </c>
      <c r="C13" s="705"/>
      <c r="D13" s="705"/>
      <c r="E13" s="705"/>
      <c r="F13" s="705"/>
      <c r="G13" s="705"/>
      <c r="H13" s="705"/>
      <c r="I13" s="705"/>
      <c r="J13" s="705"/>
      <c r="K13" s="705"/>
      <c r="L13" s="705"/>
      <c r="M13" s="705"/>
      <c r="N13" s="705"/>
      <c r="O13" s="705"/>
      <c r="P13" s="705"/>
      <c r="Q13" s="705"/>
      <c r="R13" s="705"/>
      <c r="S13" s="705"/>
      <c r="T13" s="705"/>
      <c r="U13" s="705"/>
      <c r="V13" s="705"/>
      <c r="W13" s="705"/>
      <c r="X13" s="705"/>
      <c r="Y13" s="705"/>
      <c r="Z13" s="706"/>
      <c r="AA13" s="47"/>
      <c r="AB13" s="47"/>
      <c r="AC13" s="47"/>
      <c r="AD13" s="47"/>
    </row>
    <row r="14" spans="2:30">
      <c r="B14" s="701" t="s">
        <v>177</v>
      </c>
      <c r="C14" s="702"/>
      <c r="D14" s="702"/>
      <c r="E14" s="702"/>
      <c r="F14" s="702"/>
      <c r="G14" s="702"/>
      <c r="H14" s="702"/>
      <c r="I14" s="702"/>
      <c r="J14" s="702"/>
      <c r="K14" s="702"/>
      <c r="L14" s="702"/>
      <c r="M14" s="702"/>
      <c r="N14" s="702"/>
      <c r="O14" s="702"/>
      <c r="P14" s="702"/>
      <c r="Q14" s="702"/>
      <c r="R14" s="702"/>
      <c r="S14" s="702"/>
      <c r="T14" s="702"/>
      <c r="U14" s="702"/>
      <c r="V14" s="702"/>
      <c r="W14" s="702"/>
      <c r="X14" s="702"/>
      <c r="Y14" s="702"/>
      <c r="Z14" s="703"/>
      <c r="AA14" s="45"/>
      <c r="AB14" s="45"/>
      <c r="AC14" s="45"/>
      <c r="AD14" s="45"/>
    </row>
    <row r="15" spans="2:30">
      <c r="B15" s="701" t="s">
        <v>178</v>
      </c>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3"/>
      <c r="AA15" s="45"/>
      <c r="AB15" s="45"/>
      <c r="AC15" s="45"/>
      <c r="AD15" s="45"/>
    </row>
    <row r="16" spans="2:30">
      <c r="B16" s="701" t="s">
        <v>179</v>
      </c>
      <c r="C16" s="702"/>
      <c r="D16" s="702"/>
      <c r="E16" s="702"/>
      <c r="F16" s="702"/>
      <c r="G16" s="702"/>
      <c r="H16" s="702"/>
      <c r="I16" s="702"/>
      <c r="J16" s="702"/>
      <c r="K16" s="702"/>
      <c r="L16" s="702"/>
      <c r="M16" s="702"/>
      <c r="N16" s="702"/>
      <c r="O16" s="702"/>
      <c r="P16" s="702"/>
      <c r="Q16" s="702"/>
      <c r="R16" s="702"/>
      <c r="S16" s="702"/>
      <c r="T16" s="702"/>
      <c r="U16" s="702"/>
      <c r="V16" s="702"/>
      <c r="W16" s="702"/>
      <c r="X16" s="702"/>
      <c r="Y16" s="702"/>
      <c r="Z16" s="703"/>
      <c r="AA16" s="45"/>
      <c r="AB16" s="45"/>
      <c r="AC16" s="45"/>
      <c r="AD16" s="45"/>
    </row>
    <row r="17" spans="2:30" ht="24.75" customHeight="1">
      <c r="B17" s="701" t="s">
        <v>180</v>
      </c>
      <c r="C17" s="702"/>
      <c r="D17" s="702"/>
      <c r="E17" s="702"/>
      <c r="F17" s="702"/>
      <c r="G17" s="702"/>
      <c r="H17" s="702"/>
      <c r="I17" s="702"/>
      <c r="J17" s="702"/>
      <c r="K17" s="702"/>
      <c r="L17" s="702"/>
      <c r="M17" s="702"/>
      <c r="N17" s="702"/>
      <c r="O17" s="702"/>
      <c r="P17" s="702"/>
      <c r="Q17" s="702"/>
      <c r="R17" s="702"/>
      <c r="S17" s="702"/>
      <c r="T17" s="702"/>
      <c r="U17" s="702"/>
      <c r="V17" s="702"/>
      <c r="W17" s="702"/>
      <c r="X17" s="702"/>
      <c r="Y17" s="702"/>
      <c r="Z17" s="703"/>
      <c r="AA17" s="45"/>
      <c r="AB17" s="45"/>
      <c r="AC17" s="45"/>
      <c r="AD17" s="45"/>
    </row>
    <row r="18" spans="2:30">
      <c r="B18" s="701" t="s">
        <v>181</v>
      </c>
      <c r="C18" s="702"/>
      <c r="D18" s="702"/>
      <c r="E18" s="702"/>
      <c r="F18" s="702"/>
      <c r="G18" s="702"/>
      <c r="H18" s="702"/>
      <c r="I18" s="702"/>
      <c r="J18" s="702"/>
      <c r="K18" s="702"/>
      <c r="L18" s="702"/>
      <c r="M18" s="702"/>
      <c r="N18" s="702"/>
      <c r="O18" s="702"/>
      <c r="P18" s="702"/>
      <c r="Q18" s="702"/>
      <c r="R18" s="702"/>
      <c r="S18" s="702"/>
      <c r="T18" s="702"/>
      <c r="U18" s="702"/>
      <c r="V18" s="702"/>
      <c r="W18" s="702"/>
      <c r="X18" s="702"/>
      <c r="Y18" s="702"/>
      <c r="Z18" s="703"/>
      <c r="AA18" s="45"/>
      <c r="AB18" s="45"/>
      <c r="AC18" s="45"/>
      <c r="AD18" s="45"/>
    </row>
    <row r="19" spans="2:30">
      <c r="B19" s="701" t="s">
        <v>182</v>
      </c>
      <c r="C19" s="702"/>
      <c r="D19" s="702"/>
      <c r="E19" s="702"/>
      <c r="F19" s="702"/>
      <c r="G19" s="702"/>
      <c r="H19" s="702"/>
      <c r="I19" s="702"/>
      <c r="J19" s="702"/>
      <c r="K19" s="702"/>
      <c r="L19" s="702"/>
      <c r="M19" s="702"/>
      <c r="N19" s="702"/>
      <c r="O19" s="702"/>
      <c r="P19" s="702"/>
      <c r="Q19" s="702"/>
      <c r="R19" s="702"/>
      <c r="S19" s="702"/>
      <c r="T19" s="702"/>
      <c r="U19" s="702"/>
      <c r="V19" s="702"/>
      <c r="W19" s="702"/>
      <c r="X19" s="702"/>
      <c r="Y19" s="702"/>
      <c r="Z19" s="703"/>
      <c r="AA19" s="45"/>
      <c r="AB19" s="45"/>
      <c r="AC19" s="45"/>
      <c r="AD19" s="45"/>
    </row>
    <row r="20" spans="2:30">
      <c r="B20" s="710" t="s">
        <v>183</v>
      </c>
      <c r="C20" s="711"/>
      <c r="D20" s="711"/>
      <c r="E20" s="711"/>
      <c r="F20" s="711"/>
      <c r="G20" s="711"/>
      <c r="H20" s="711"/>
      <c r="I20" s="711"/>
      <c r="J20" s="711"/>
      <c r="K20" s="711"/>
      <c r="L20" s="711"/>
      <c r="M20" s="711"/>
      <c r="N20" s="711"/>
      <c r="O20" s="711"/>
      <c r="P20" s="711"/>
      <c r="Q20" s="711"/>
      <c r="R20" s="711"/>
      <c r="S20" s="711"/>
      <c r="T20" s="711"/>
      <c r="U20" s="711"/>
      <c r="V20" s="711"/>
      <c r="W20" s="711"/>
      <c r="X20" s="711"/>
      <c r="Y20" s="711"/>
      <c r="Z20" s="712"/>
      <c r="AA20" s="48"/>
      <c r="AB20" s="48"/>
      <c r="AC20" s="48"/>
      <c r="AD20" s="48"/>
    </row>
    <row r="21" spans="2:30">
      <c r="B21" s="701" t="s">
        <v>184</v>
      </c>
      <c r="C21" s="702"/>
      <c r="D21" s="702"/>
      <c r="E21" s="702"/>
      <c r="F21" s="702"/>
      <c r="G21" s="702"/>
      <c r="H21" s="702"/>
      <c r="I21" s="702"/>
      <c r="J21" s="702"/>
      <c r="K21" s="702"/>
      <c r="L21" s="702"/>
      <c r="M21" s="702"/>
      <c r="N21" s="702"/>
      <c r="O21" s="702"/>
      <c r="P21" s="702"/>
      <c r="Q21" s="702"/>
      <c r="R21" s="702"/>
      <c r="S21" s="702"/>
      <c r="T21" s="702"/>
      <c r="U21" s="702"/>
      <c r="V21" s="702"/>
      <c r="W21" s="702"/>
      <c r="X21" s="702"/>
      <c r="Y21" s="702"/>
      <c r="Z21" s="703"/>
      <c r="AA21" s="45"/>
      <c r="AB21" s="45"/>
      <c r="AC21" s="45"/>
      <c r="AD21" s="45"/>
    </row>
    <row r="22" spans="2:30" ht="16.5" thickBot="1">
      <c r="B22" s="689" t="s">
        <v>185</v>
      </c>
      <c r="C22" s="690"/>
      <c r="D22" s="690"/>
      <c r="E22" s="690"/>
      <c r="F22" s="690"/>
      <c r="G22" s="690"/>
      <c r="H22" s="690"/>
      <c r="I22" s="690"/>
      <c r="J22" s="690"/>
      <c r="K22" s="690"/>
      <c r="L22" s="690"/>
      <c r="M22" s="690"/>
      <c r="N22" s="690"/>
      <c r="O22" s="690"/>
      <c r="P22" s="690"/>
      <c r="Q22" s="690"/>
      <c r="R22" s="690"/>
      <c r="S22" s="690"/>
      <c r="T22" s="690"/>
      <c r="U22" s="690"/>
      <c r="V22" s="690"/>
      <c r="W22" s="690"/>
      <c r="X22" s="690"/>
      <c r="Y22" s="690"/>
      <c r="Z22" s="691"/>
      <c r="AA22" s="45"/>
      <c r="AB22" s="45"/>
      <c r="AC22" s="45"/>
      <c r="AD22" s="45"/>
    </row>
    <row r="23" spans="2:30">
      <c r="B23" s="713" t="s">
        <v>186</v>
      </c>
      <c r="C23" s="714"/>
      <c r="D23" s="714"/>
      <c r="E23" s="714"/>
      <c r="F23" s="714"/>
      <c r="G23" s="714"/>
      <c r="H23" s="714"/>
      <c r="I23" s="714"/>
      <c r="J23" s="714"/>
      <c r="K23" s="714"/>
      <c r="L23" s="714"/>
      <c r="M23" s="714"/>
      <c r="N23" s="714"/>
      <c r="O23" s="714"/>
      <c r="P23" s="714"/>
      <c r="Q23" s="714"/>
      <c r="R23" s="714"/>
      <c r="S23" s="714"/>
      <c r="T23" s="714"/>
      <c r="U23" s="714"/>
      <c r="V23" s="714"/>
      <c r="W23" s="714"/>
      <c r="X23" s="714"/>
      <c r="Y23" s="714"/>
      <c r="Z23" s="715"/>
      <c r="AA23" s="46"/>
      <c r="AB23" s="46"/>
      <c r="AC23" s="46"/>
      <c r="AD23" s="46"/>
    </row>
    <row r="24" spans="2:30">
      <c r="B24" s="698" t="s">
        <v>187</v>
      </c>
      <c r="C24" s="699"/>
      <c r="D24" s="699"/>
      <c r="E24" s="699"/>
      <c r="F24" s="699"/>
      <c r="G24" s="699"/>
      <c r="H24" s="699"/>
      <c r="I24" s="699"/>
      <c r="J24" s="699"/>
      <c r="K24" s="699"/>
      <c r="L24" s="699"/>
      <c r="M24" s="699"/>
      <c r="N24" s="699"/>
      <c r="O24" s="699"/>
      <c r="P24" s="699"/>
      <c r="Q24" s="699"/>
      <c r="R24" s="699"/>
      <c r="S24" s="699"/>
      <c r="T24" s="699"/>
      <c r="U24" s="699"/>
      <c r="V24" s="699"/>
      <c r="W24" s="699"/>
      <c r="X24" s="699"/>
      <c r="Y24" s="699"/>
      <c r="Z24" s="700"/>
      <c r="AA24" s="46"/>
      <c r="AB24" s="46"/>
      <c r="AC24" s="46"/>
      <c r="AD24" s="46"/>
    </row>
    <row r="25" spans="2:30">
      <c r="B25" s="698" t="s">
        <v>188</v>
      </c>
      <c r="C25" s="699"/>
      <c r="D25" s="699"/>
      <c r="E25" s="699"/>
      <c r="F25" s="699"/>
      <c r="G25" s="699"/>
      <c r="H25" s="699"/>
      <c r="I25" s="699"/>
      <c r="J25" s="699"/>
      <c r="K25" s="699"/>
      <c r="L25" s="699"/>
      <c r="M25" s="699"/>
      <c r="N25" s="699"/>
      <c r="O25" s="699"/>
      <c r="P25" s="699"/>
      <c r="Q25" s="699"/>
      <c r="R25" s="699"/>
      <c r="S25" s="699"/>
      <c r="T25" s="699"/>
      <c r="U25" s="699"/>
      <c r="V25" s="699"/>
      <c r="W25" s="699"/>
      <c r="X25" s="699"/>
      <c r="Y25" s="699"/>
      <c r="Z25" s="700"/>
      <c r="AA25" s="46"/>
      <c r="AB25" s="46"/>
      <c r="AC25" s="46"/>
      <c r="AD25" s="46"/>
    </row>
    <row r="26" spans="2:30" ht="16.5" thickBot="1">
      <c r="B26" s="718" t="s">
        <v>189</v>
      </c>
      <c r="C26" s="719"/>
      <c r="D26" s="719"/>
      <c r="E26" s="719"/>
      <c r="F26" s="719"/>
      <c r="G26" s="719"/>
      <c r="H26" s="719"/>
      <c r="I26" s="719"/>
      <c r="J26" s="719"/>
      <c r="K26" s="719"/>
      <c r="L26" s="719"/>
      <c r="M26" s="719"/>
      <c r="N26" s="719"/>
      <c r="O26" s="719"/>
      <c r="P26" s="719"/>
      <c r="Q26" s="719"/>
      <c r="R26" s="719"/>
      <c r="S26" s="719"/>
      <c r="T26" s="719"/>
      <c r="U26" s="719"/>
      <c r="V26" s="719"/>
      <c r="W26" s="719"/>
      <c r="X26" s="719"/>
      <c r="Y26" s="719"/>
      <c r="Z26" s="720"/>
      <c r="AA26" s="46"/>
      <c r="AB26" s="46"/>
      <c r="AC26" s="46"/>
      <c r="AD26" s="46"/>
    </row>
    <row r="27" spans="2:30">
      <c r="B27" s="721" t="s">
        <v>190</v>
      </c>
      <c r="C27" s="722"/>
      <c r="D27" s="722"/>
      <c r="E27" s="722"/>
      <c r="F27" s="722"/>
      <c r="G27" s="722"/>
      <c r="H27" s="722"/>
      <c r="I27" s="722"/>
      <c r="J27" s="722"/>
      <c r="K27" s="722"/>
      <c r="L27" s="722"/>
      <c r="M27" s="722"/>
      <c r="N27" s="722"/>
      <c r="O27" s="722"/>
      <c r="P27" s="722"/>
      <c r="Q27" s="722"/>
      <c r="R27" s="722"/>
      <c r="S27" s="722"/>
      <c r="T27" s="722"/>
      <c r="U27" s="722"/>
      <c r="V27" s="722"/>
      <c r="W27" s="722"/>
      <c r="X27" s="722"/>
      <c r="Y27" s="722"/>
      <c r="Z27" s="723"/>
      <c r="AA27" s="49"/>
      <c r="AB27" s="49"/>
      <c r="AC27" s="49"/>
      <c r="AD27" s="49"/>
    </row>
    <row r="28" spans="2:30" ht="15.75" customHeight="1">
      <c r="B28" s="724" t="s">
        <v>191</v>
      </c>
      <c r="C28" s="725"/>
      <c r="D28" s="726"/>
      <c r="E28" s="726"/>
      <c r="F28" s="726"/>
      <c r="G28" s="726"/>
      <c r="H28" s="726"/>
      <c r="I28" s="725" t="s">
        <v>192</v>
      </c>
      <c r="J28" s="725"/>
      <c r="K28" s="726"/>
      <c r="L28" s="726"/>
      <c r="M28" s="726"/>
      <c r="N28" s="726"/>
      <c r="O28" s="726"/>
      <c r="P28" s="726"/>
      <c r="Q28" s="726"/>
      <c r="R28" s="726"/>
      <c r="S28" s="726"/>
      <c r="T28" s="726"/>
      <c r="U28" s="726"/>
      <c r="V28" s="726"/>
      <c r="W28" s="726"/>
      <c r="X28" s="726"/>
      <c r="Y28" s="726"/>
      <c r="Z28" s="727"/>
      <c r="AA28" s="1"/>
      <c r="AB28" s="1"/>
      <c r="AC28" s="1"/>
      <c r="AD28" s="1"/>
    </row>
    <row r="29" spans="2:30" ht="16.5" customHeight="1" thickBot="1">
      <c r="B29" s="728" t="s">
        <v>193</v>
      </c>
      <c r="C29" s="729"/>
      <c r="D29" s="716"/>
      <c r="E29" s="716"/>
      <c r="F29" s="716"/>
      <c r="G29" s="716"/>
      <c r="H29" s="729" t="s">
        <v>194</v>
      </c>
      <c r="I29" s="729"/>
      <c r="J29" s="716"/>
      <c r="K29" s="716"/>
      <c r="L29" s="716"/>
      <c r="M29" s="716"/>
      <c r="N29" s="729" t="s">
        <v>195</v>
      </c>
      <c r="O29" s="729"/>
      <c r="P29" s="716"/>
      <c r="Q29" s="716"/>
      <c r="R29" s="716"/>
      <c r="S29" s="716"/>
      <c r="T29" s="716"/>
      <c r="U29" s="716"/>
      <c r="V29" s="716"/>
      <c r="W29" s="716"/>
      <c r="X29" s="716"/>
      <c r="Y29" s="716"/>
      <c r="Z29" s="717"/>
      <c r="AA29" s="1"/>
      <c r="AB29" s="1"/>
      <c r="AC29" s="1"/>
      <c r="AD29" s="1"/>
    </row>
    <row r="30" spans="2:30">
      <c r="B30" s="732" t="s">
        <v>196</v>
      </c>
      <c r="C30" s="733"/>
      <c r="D30" s="733"/>
      <c r="E30" s="733"/>
      <c r="F30" s="733"/>
      <c r="G30" s="733"/>
      <c r="H30" s="734" t="s">
        <v>197</v>
      </c>
      <c r="I30" s="734"/>
      <c r="J30" s="734"/>
      <c r="K30" s="734"/>
      <c r="L30" s="734"/>
      <c r="M30" s="734"/>
      <c r="N30" s="734"/>
      <c r="O30" s="734"/>
      <c r="P30" s="734"/>
      <c r="Q30" s="734"/>
      <c r="R30" s="734"/>
      <c r="S30" s="734"/>
      <c r="T30" s="734"/>
      <c r="U30" s="734"/>
      <c r="V30" s="734"/>
      <c r="W30" s="734"/>
      <c r="X30" s="734"/>
      <c r="Y30" s="734"/>
      <c r="Z30" s="735"/>
      <c r="AA30" s="50"/>
      <c r="AB30" s="50"/>
      <c r="AC30" s="50"/>
      <c r="AD30" s="50"/>
    </row>
    <row r="31" spans="2:30">
      <c r="B31" s="736" t="s">
        <v>198</v>
      </c>
      <c r="C31" s="737"/>
      <c r="D31" s="737"/>
      <c r="E31" s="737"/>
      <c r="F31" s="737"/>
      <c r="G31" s="737"/>
      <c r="H31" s="737"/>
      <c r="I31" s="737"/>
      <c r="J31" s="737"/>
      <c r="K31" s="737"/>
      <c r="L31" s="737"/>
      <c r="M31" s="737"/>
      <c r="N31" s="737"/>
      <c r="O31" s="737"/>
      <c r="P31" s="737"/>
      <c r="Q31" s="737"/>
      <c r="R31" s="737"/>
      <c r="S31" s="737"/>
      <c r="T31" s="737"/>
      <c r="U31" s="737"/>
      <c r="V31" s="737"/>
      <c r="W31" s="737"/>
      <c r="X31" s="737"/>
      <c r="Y31" s="737"/>
      <c r="Z31" s="738"/>
      <c r="AA31" s="50"/>
      <c r="AB31" s="50"/>
      <c r="AC31" s="50"/>
      <c r="AD31" s="50"/>
    </row>
    <row r="32" spans="2:30" ht="15.75" customHeight="1">
      <c r="B32" s="739" t="s">
        <v>199</v>
      </c>
      <c r="C32" s="740"/>
      <c r="D32" s="740"/>
      <c r="E32" s="740"/>
      <c r="F32" s="741"/>
      <c r="G32" s="741"/>
      <c r="H32" s="741"/>
      <c r="I32" s="741"/>
      <c r="J32" s="741"/>
      <c r="K32" s="741"/>
      <c r="L32" s="741"/>
      <c r="M32" s="741"/>
      <c r="N32" s="741"/>
      <c r="O32" s="741"/>
      <c r="P32" s="741"/>
      <c r="Q32" s="741"/>
      <c r="R32" s="741"/>
      <c r="S32" s="741"/>
      <c r="T32" s="741"/>
      <c r="U32" s="741"/>
      <c r="V32" s="741"/>
      <c r="W32" s="741"/>
      <c r="X32" s="741"/>
      <c r="Y32" s="741"/>
      <c r="Z32" s="742"/>
      <c r="AA32" s="51"/>
      <c r="AB32" s="51"/>
      <c r="AC32" s="51"/>
      <c r="AD32" s="51"/>
    </row>
    <row r="33" spans="2:30" ht="47.25" customHeight="1" thickBot="1">
      <c r="B33" s="743" t="s">
        <v>200</v>
      </c>
      <c r="C33" s="744"/>
      <c r="D33" s="744"/>
      <c r="E33" s="744"/>
      <c r="F33" s="744"/>
      <c r="G33" s="745"/>
      <c r="H33" s="746"/>
      <c r="I33" s="746"/>
      <c r="J33" s="746"/>
      <c r="K33" s="746"/>
      <c r="L33" s="746"/>
      <c r="M33" s="746"/>
      <c r="N33" s="746"/>
      <c r="O33" s="747" t="s">
        <v>201</v>
      </c>
      <c r="P33" s="748"/>
      <c r="Q33" s="748"/>
      <c r="R33" s="748"/>
      <c r="S33" s="748"/>
      <c r="T33" s="745"/>
      <c r="U33" s="746"/>
      <c r="V33" s="746"/>
      <c r="W33" s="746"/>
      <c r="X33" s="746"/>
      <c r="Y33" s="746"/>
      <c r="Z33" s="52"/>
      <c r="AA33" s="53"/>
      <c r="AB33" s="53"/>
      <c r="AC33" s="53"/>
      <c r="AD33" s="53"/>
    </row>
    <row r="34" spans="2:30">
      <c r="B34" s="730" t="s">
        <v>202</v>
      </c>
      <c r="C34" s="731"/>
      <c r="D34" s="731"/>
      <c r="E34" s="731"/>
      <c r="F34" s="731"/>
      <c r="G34" s="731"/>
      <c r="H34" s="731"/>
      <c r="I34" s="731"/>
      <c r="J34" s="731"/>
      <c r="K34" s="731"/>
      <c r="L34" s="731"/>
      <c r="M34" s="731"/>
      <c r="N34" s="731"/>
      <c r="O34" s="731"/>
      <c r="P34" s="731"/>
      <c r="Q34" s="731"/>
      <c r="R34" s="731"/>
      <c r="S34" s="731"/>
      <c r="T34" s="731"/>
      <c r="U34" s="731"/>
      <c r="V34" s="731"/>
      <c r="W34" s="731"/>
      <c r="X34" s="731"/>
      <c r="Y34" s="731"/>
      <c r="Z34" s="731"/>
      <c r="AA34" s="49"/>
      <c r="AB34" s="49"/>
      <c r="AC34" s="49"/>
      <c r="AD34" s="49"/>
    </row>
    <row r="35" spans="2:30" ht="16.5">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37"/>
      <c r="AB35" s="37"/>
      <c r="AC35" s="37"/>
      <c r="AD35" s="37"/>
    </row>
    <row r="36" spans="2:30">
      <c r="B36" s="35"/>
      <c r="C36" s="35"/>
      <c r="D36" s="35"/>
      <c r="E36" s="35"/>
      <c r="F36" s="35"/>
      <c r="G36" s="35"/>
      <c r="H36" s="35"/>
      <c r="I36" s="35"/>
      <c r="J36" s="35"/>
      <c r="K36" s="35"/>
      <c r="L36" s="35"/>
      <c r="M36" s="35"/>
      <c r="N36" s="35"/>
      <c r="O36" s="35"/>
      <c r="P36" s="35"/>
      <c r="Q36" s="35"/>
      <c r="R36" s="35"/>
      <c r="S36" s="35"/>
      <c r="T36" s="35"/>
      <c r="U36" s="35"/>
      <c r="V36" s="35"/>
      <c r="W36" s="35"/>
      <c r="X36" s="35"/>
      <c r="Y36" s="35"/>
      <c r="Z36" s="35"/>
    </row>
    <row r="37" spans="2:30">
      <c r="B37" s="35"/>
      <c r="C37" s="35"/>
      <c r="D37" s="35"/>
      <c r="E37" s="35"/>
      <c r="F37" s="35"/>
      <c r="G37" s="35"/>
      <c r="H37" s="35"/>
      <c r="I37" s="35"/>
      <c r="J37" s="35"/>
      <c r="K37" s="35"/>
      <c r="L37" s="35"/>
      <c r="M37" s="35"/>
      <c r="N37" s="35"/>
      <c r="O37" s="35"/>
      <c r="P37" s="35"/>
      <c r="Q37" s="35"/>
      <c r="R37" s="35"/>
      <c r="S37" s="35"/>
      <c r="T37" s="35"/>
      <c r="U37" s="35"/>
      <c r="V37" s="35"/>
      <c r="W37" s="35"/>
      <c r="X37" s="35"/>
      <c r="Y37" s="35"/>
      <c r="Z37" s="35"/>
    </row>
    <row r="38" spans="2:30">
      <c r="B38" s="35"/>
      <c r="C38" s="35"/>
      <c r="D38" s="35"/>
      <c r="E38" s="35"/>
      <c r="F38" s="35"/>
      <c r="G38" s="35"/>
      <c r="H38" s="35"/>
      <c r="I38" s="35"/>
      <c r="J38" s="35"/>
      <c r="K38" s="35"/>
      <c r="L38" s="35"/>
      <c r="M38" s="35"/>
      <c r="N38" s="35"/>
      <c r="O38" s="35"/>
      <c r="P38" s="35"/>
      <c r="Q38" s="35"/>
      <c r="R38" s="35"/>
      <c r="S38" s="35"/>
      <c r="T38" s="35"/>
      <c r="U38" s="35"/>
      <c r="V38" s="35"/>
      <c r="W38" s="35"/>
      <c r="X38" s="35"/>
      <c r="Y38" s="35"/>
      <c r="Z38" s="35"/>
    </row>
    <row r="39" spans="2:30" ht="16.5">
      <c r="B39" s="682" t="s">
        <v>145</v>
      </c>
      <c r="C39" s="682"/>
      <c r="D39" s="682"/>
      <c r="E39" s="682"/>
      <c r="F39" s="682"/>
      <c r="G39" s="682"/>
      <c r="H39" s="682"/>
      <c r="I39" s="682"/>
      <c r="J39" s="682"/>
      <c r="K39" s="682"/>
      <c r="L39" s="682"/>
      <c r="M39" s="682"/>
      <c r="N39" s="682"/>
      <c r="O39" s="682"/>
      <c r="P39" s="682"/>
      <c r="Q39" s="682"/>
      <c r="R39" s="682"/>
      <c r="S39" s="682"/>
      <c r="T39" s="682"/>
      <c r="U39" s="682"/>
      <c r="V39" s="682"/>
      <c r="W39" s="682"/>
      <c r="X39" s="682"/>
      <c r="Y39" s="682"/>
      <c r="Z39" s="682"/>
      <c r="AA39" s="37"/>
      <c r="AB39" s="37"/>
      <c r="AC39" s="37"/>
      <c r="AD39" s="37"/>
    </row>
  </sheetData>
  <sheetProtection algorithmName="SHA-512" hashValue="f6ZR1ownfBSkxcrOVxqQoVHf4FQ2u658dpcipneqCFn2WovFiK//zz3aPuEDUYJqtPZ2p+Q7paSzFeBeNi/Aqw==" saltValue="4q21l7LKTVcsC2ffAzFREw==" spinCount="100000" sheet="1" scenarios="1" formatCells="0" formatRows="0" selectLockedCells="1"/>
  <mergeCells count="48">
    <mergeCell ref="B34:Z34"/>
    <mergeCell ref="B39:Z39"/>
    <mergeCell ref="B30:G30"/>
    <mergeCell ref="H30:Z30"/>
    <mergeCell ref="B31:Z31"/>
    <mergeCell ref="B32:E32"/>
    <mergeCell ref="F32:Z32"/>
    <mergeCell ref="B33:F33"/>
    <mergeCell ref="G33:N33"/>
    <mergeCell ref="O33:S33"/>
    <mergeCell ref="T33:Y33"/>
    <mergeCell ref="P29:Z29"/>
    <mergeCell ref="B25:Z25"/>
    <mergeCell ref="B26:Z26"/>
    <mergeCell ref="B27:Z27"/>
    <mergeCell ref="B28:C28"/>
    <mergeCell ref="D28:H28"/>
    <mergeCell ref="I28:J28"/>
    <mergeCell ref="K28:Z28"/>
    <mergeCell ref="B29:C29"/>
    <mergeCell ref="D29:G29"/>
    <mergeCell ref="H29:I29"/>
    <mergeCell ref="J29:M29"/>
    <mergeCell ref="N29:O29"/>
    <mergeCell ref="B24:Z24"/>
    <mergeCell ref="B13:Z13"/>
    <mergeCell ref="B14:Z14"/>
    <mergeCell ref="B15:Z15"/>
    <mergeCell ref="B16:Z16"/>
    <mergeCell ref="B17:Z17"/>
    <mergeCell ref="B18:Z18"/>
    <mergeCell ref="B19:Z19"/>
    <mergeCell ref="B20:Z20"/>
    <mergeCell ref="B21:Z21"/>
    <mergeCell ref="B22:Z22"/>
    <mergeCell ref="B23:Z23"/>
    <mergeCell ref="B12:Z12"/>
    <mergeCell ref="B1:Z1"/>
    <mergeCell ref="B2:Z2"/>
    <mergeCell ref="B3:Z3"/>
    <mergeCell ref="B4:Z4"/>
    <mergeCell ref="B5:Z5"/>
    <mergeCell ref="B6:Z6"/>
    <mergeCell ref="B7:Z7"/>
    <mergeCell ref="B8:Z8"/>
    <mergeCell ref="B9:Z9"/>
    <mergeCell ref="B10:Z10"/>
    <mergeCell ref="B11:Z11"/>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43FA8-87C5-4ACA-A212-5C420DA44813}">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64" t="s">
        <v>203</v>
      </c>
      <c r="C1" s="764"/>
      <c r="D1" s="764"/>
      <c r="E1" s="764"/>
      <c r="F1" s="764"/>
      <c r="G1" s="764"/>
      <c r="H1" s="764"/>
      <c r="I1" s="764"/>
      <c r="J1" s="764"/>
      <c r="K1" s="764"/>
      <c r="L1" s="764"/>
      <c r="M1" s="764"/>
      <c r="N1" s="764"/>
      <c r="O1" s="764"/>
      <c r="P1" s="764"/>
      <c r="Q1" s="764"/>
      <c r="R1" s="764"/>
      <c r="S1" s="764"/>
      <c r="T1" s="764"/>
      <c r="U1" s="764"/>
      <c r="V1" s="764"/>
      <c r="W1" s="764"/>
      <c r="X1" s="764"/>
      <c r="Y1" s="764"/>
      <c r="Z1" s="764"/>
    </row>
    <row r="2" spans="2:30" ht="27.75">
      <c r="B2" s="751" t="s">
        <v>204</v>
      </c>
      <c r="C2" s="752"/>
      <c r="D2" s="752"/>
      <c r="E2" s="752"/>
      <c r="F2" s="752"/>
      <c r="G2" s="752"/>
      <c r="H2" s="752"/>
      <c r="I2" s="752"/>
      <c r="J2" s="752"/>
      <c r="K2" s="752"/>
      <c r="L2" s="752"/>
      <c r="M2" s="752"/>
      <c r="N2" s="752"/>
      <c r="O2" s="752"/>
      <c r="P2" s="752"/>
      <c r="Q2" s="752"/>
      <c r="R2" s="752"/>
      <c r="S2" s="752"/>
      <c r="T2" s="752"/>
      <c r="U2" s="752"/>
      <c r="V2" s="752"/>
      <c r="W2" s="752"/>
      <c r="X2" s="752"/>
      <c r="Y2" s="752"/>
      <c r="Z2" s="753"/>
      <c r="AA2" s="44"/>
      <c r="AB2" s="44"/>
      <c r="AC2" s="44"/>
      <c r="AD2" s="44"/>
    </row>
    <row r="3" spans="2:30" ht="27.75">
      <c r="B3" s="754" t="s">
        <v>205</v>
      </c>
      <c r="C3" s="755"/>
      <c r="D3" s="755"/>
      <c r="E3" s="755"/>
      <c r="F3" s="755"/>
      <c r="G3" s="755"/>
      <c r="H3" s="755"/>
      <c r="I3" s="755"/>
      <c r="J3" s="755"/>
      <c r="K3" s="755"/>
      <c r="L3" s="755"/>
      <c r="M3" s="755"/>
      <c r="N3" s="755"/>
      <c r="O3" s="755"/>
      <c r="P3" s="755"/>
      <c r="Q3" s="755"/>
      <c r="R3" s="755"/>
      <c r="S3" s="755"/>
      <c r="T3" s="755"/>
      <c r="U3" s="755"/>
      <c r="V3" s="755"/>
      <c r="W3" s="755"/>
      <c r="X3" s="755"/>
      <c r="Y3" s="755"/>
      <c r="Z3" s="756"/>
      <c r="AA3" s="45"/>
      <c r="AB3" s="45"/>
      <c r="AC3" s="45"/>
      <c r="AD3" s="45"/>
    </row>
    <row r="4" spans="2:30" ht="27.75">
      <c r="B4" s="754" t="s">
        <v>206</v>
      </c>
      <c r="C4" s="755"/>
      <c r="D4" s="755"/>
      <c r="E4" s="755"/>
      <c r="F4" s="755"/>
      <c r="G4" s="755"/>
      <c r="H4" s="755"/>
      <c r="I4" s="755"/>
      <c r="J4" s="755"/>
      <c r="K4" s="755"/>
      <c r="L4" s="755"/>
      <c r="M4" s="755"/>
      <c r="N4" s="755"/>
      <c r="O4" s="755"/>
      <c r="P4" s="755"/>
      <c r="Q4" s="755"/>
      <c r="R4" s="755"/>
      <c r="S4" s="755"/>
      <c r="T4" s="755"/>
      <c r="U4" s="755"/>
      <c r="V4" s="755"/>
      <c r="W4" s="755"/>
      <c r="X4" s="755"/>
      <c r="Y4" s="755"/>
      <c r="Z4" s="756"/>
      <c r="AA4" s="46"/>
      <c r="AB4" s="46"/>
      <c r="AC4" s="46"/>
      <c r="AD4" s="46"/>
    </row>
    <row r="5" spans="2:30" ht="25.5">
      <c r="B5" s="757" t="s">
        <v>207</v>
      </c>
      <c r="C5" s="758"/>
      <c r="D5" s="758"/>
      <c r="E5" s="758"/>
      <c r="F5" s="758"/>
      <c r="G5" s="758"/>
      <c r="H5" s="758"/>
      <c r="I5" s="758"/>
      <c r="J5" s="758"/>
      <c r="K5" s="758"/>
      <c r="L5" s="758"/>
      <c r="M5" s="758"/>
      <c r="N5" s="758"/>
      <c r="O5" s="758"/>
      <c r="P5" s="758"/>
      <c r="Q5" s="758"/>
      <c r="R5" s="758"/>
      <c r="S5" s="758"/>
      <c r="T5" s="758"/>
      <c r="U5" s="758"/>
      <c r="V5" s="758"/>
      <c r="W5" s="758"/>
      <c r="X5" s="758"/>
      <c r="Y5" s="758"/>
      <c r="Z5" s="759"/>
      <c r="AA5" s="45"/>
      <c r="AB5" s="45"/>
      <c r="AC5" s="45"/>
      <c r="AD5" s="45"/>
    </row>
    <row r="6" spans="2:30" ht="26.25" thickBot="1">
      <c r="B6" s="760" t="s">
        <v>208</v>
      </c>
      <c r="C6" s="761"/>
      <c r="D6" s="761"/>
      <c r="E6" s="761"/>
      <c r="F6" s="761"/>
      <c r="G6" s="761"/>
      <c r="H6" s="761"/>
      <c r="I6" s="761"/>
      <c r="J6" s="761"/>
      <c r="K6" s="761"/>
      <c r="L6" s="761"/>
      <c r="M6" s="761"/>
      <c r="N6" s="761"/>
      <c r="O6" s="761"/>
      <c r="P6" s="761"/>
      <c r="Q6" s="761"/>
      <c r="R6" s="761"/>
      <c r="S6" s="761"/>
      <c r="T6" s="761"/>
      <c r="U6" s="761"/>
      <c r="V6" s="761"/>
      <c r="W6" s="761"/>
      <c r="X6" s="761"/>
      <c r="Y6" s="761"/>
      <c r="Z6" s="762"/>
      <c r="AA6" s="45"/>
      <c r="AB6" s="45"/>
      <c r="AC6" s="45"/>
      <c r="AD6" s="45"/>
    </row>
    <row r="7" spans="2:30" ht="27.75">
      <c r="B7" s="751" t="s">
        <v>209</v>
      </c>
      <c r="C7" s="752"/>
      <c r="D7" s="752"/>
      <c r="E7" s="752"/>
      <c r="F7" s="752"/>
      <c r="G7" s="752"/>
      <c r="H7" s="752"/>
      <c r="I7" s="752"/>
      <c r="J7" s="752"/>
      <c r="K7" s="752"/>
      <c r="L7" s="752"/>
      <c r="M7" s="752"/>
      <c r="N7" s="752"/>
      <c r="O7" s="752"/>
      <c r="P7" s="752"/>
      <c r="Q7" s="752"/>
      <c r="R7" s="752"/>
      <c r="S7" s="752"/>
      <c r="T7" s="752"/>
      <c r="U7" s="752"/>
      <c r="V7" s="752"/>
      <c r="W7" s="752"/>
      <c r="X7" s="752"/>
      <c r="Y7" s="752"/>
      <c r="Z7" s="753"/>
      <c r="AA7" s="45"/>
      <c r="AB7" s="45"/>
      <c r="AC7" s="45"/>
      <c r="AD7" s="45"/>
    </row>
    <row r="8" spans="2:30" ht="27.75">
      <c r="B8" s="754" t="s">
        <v>205</v>
      </c>
      <c r="C8" s="755"/>
      <c r="D8" s="755"/>
      <c r="E8" s="755"/>
      <c r="F8" s="755"/>
      <c r="G8" s="755"/>
      <c r="H8" s="755"/>
      <c r="I8" s="755"/>
      <c r="J8" s="755"/>
      <c r="K8" s="755"/>
      <c r="L8" s="755"/>
      <c r="M8" s="755"/>
      <c r="N8" s="755"/>
      <c r="O8" s="755"/>
      <c r="P8" s="755"/>
      <c r="Q8" s="755"/>
      <c r="R8" s="755"/>
      <c r="S8" s="755"/>
      <c r="T8" s="755"/>
      <c r="U8" s="755"/>
      <c r="V8" s="755"/>
      <c r="W8" s="755"/>
      <c r="X8" s="755"/>
      <c r="Y8" s="755"/>
      <c r="Z8" s="756"/>
      <c r="AA8" s="47"/>
      <c r="AB8" s="47"/>
      <c r="AC8" s="47"/>
      <c r="AD8" s="47"/>
    </row>
    <row r="9" spans="2:30" ht="27.75">
      <c r="B9" s="754" t="s">
        <v>210</v>
      </c>
      <c r="C9" s="755"/>
      <c r="D9" s="755"/>
      <c r="E9" s="755"/>
      <c r="F9" s="755"/>
      <c r="G9" s="755"/>
      <c r="H9" s="755"/>
      <c r="I9" s="755"/>
      <c r="J9" s="755"/>
      <c r="K9" s="755"/>
      <c r="L9" s="755"/>
      <c r="M9" s="755"/>
      <c r="N9" s="755"/>
      <c r="O9" s="755"/>
      <c r="P9" s="755"/>
      <c r="Q9" s="755"/>
      <c r="R9" s="755"/>
      <c r="S9" s="755"/>
      <c r="T9" s="755"/>
      <c r="U9" s="755"/>
      <c r="V9" s="755"/>
      <c r="W9" s="755"/>
      <c r="X9" s="755"/>
      <c r="Y9" s="755"/>
      <c r="Z9" s="756"/>
      <c r="AA9" s="1"/>
      <c r="AB9" s="1"/>
      <c r="AC9" s="1"/>
      <c r="AD9" s="1"/>
    </row>
    <row r="10" spans="2:30" ht="25.5">
      <c r="B10" s="757" t="s">
        <v>211</v>
      </c>
      <c r="C10" s="758"/>
      <c r="D10" s="758"/>
      <c r="E10" s="758"/>
      <c r="F10" s="758"/>
      <c r="G10" s="758"/>
      <c r="H10" s="758"/>
      <c r="I10" s="758"/>
      <c r="J10" s="758"/>
      <c r="K10" s="758"/>
      <c r="L10" s="758"/>
      <c r="M10" s="758"/>
      <c r="N10" s="758"/>
      <c r="O10" s="758"/>
      <c r="P10" s="758"/>
      <c r="Q10" s="758"/>
      <c r="R10" s="758"/>
      <c r="S10" s="758"/>
      <c r="T10" s="758"/>
      <c r="U10" s="758"/>
      <c r="V10" s="758"/>
      <c r="W10" s="758"/>
      <c r="X10" s="758"/>
      <c r="Y10" s="758"/>
      <c r="Z10" s="759"/>
      <c r="AA10" s="45"/>
      <c r="AB10" s="45"/>
      <c r="AC10" s="45"/>
      <c r="AD10" s="45"/>
    </row>
    <row r="11" spans="2:30" ht="26.25" thickBot="1">
      <c r="B11" s="760" t="s">
        <v>212</v>
      </c>
      <c r="C11" s="761"/>
      <c r="D11" s="761"/>
      <c r="E11" s="761"/>
      <c r="F11" s="761"/>
      <c r="G11" s="761"/>
      <c r="H11" s="761"/>
      <c r="I11" s="761"/>
      <c r="J11" s="761"/>
      <c r="K11" s="761"/>
      <c r="L11" s="761"/>
      <c r="M11" s="761"/>
      <c r="N11" s="761"/>
      <c r="O11" s="761"/>
      <c r="P11" s="761"/>
      <c r="Q11" s="761"/>
      <c r="R11" s="761"/>
      <c r="S11" s="761"/>
      <c r="T11" s="761"/>
      <c r="U11" s="761"/>
      <c r="V11" s="761"/>
      <c r="W11" s="761"/>
      <c r="X11" s="761"/>
      <c r="Y11" s="761"/>
      <c r="Z11" s="762"/>
      <c r="AA11" s="45"/>
      <c r="AB11" s="45"/>
      <c r="AC11" s="45"/>
      <c r="AD11" s="45"/>
    </row>
    <row r="12" spans="2:30" ht="27.75">
      <c r="B12" s="751" t="s">
        <v>213</v>
      </c>
      <c r="C12" s="752"/>
      <c r="D12" s="752"/>
      <c r="E12" s="752"/>
      <c r="F12" s="752"/>
      <c r="G12" s="752"/>
      <c r="H12" s="752"/>
      <c r="I12" s="752"/>
      <c r="J12" s="752"/>
      <c r="K12" s="752"/>
      <c r="L12" s="752"/>
      <c r="M12" s="752"/>
      <c r="N12" s="752"/>
      <c r="O12" s="752"/>
      <c r="P12" s="752"/>
      <c r="Q12" s="752"/>
      <c r="R12" s="752"/>
      <c r="S12" s="752"/>
      <c r="T12" s="752"/>
      <c r="U12" s="752"/>
      <c r="V12" s="752"/>
      <c r="W12" s="752"/>
      <c r="X12" s="752"/>
      <c r="Y12" s="752"/>
      <c r="Z12" s="753"/>
      <c r="AA12" s="45"/>
      <c r="AB12" s="45"/>
      <c r="AC12" s="45"/>
      <c r="AD12" s="45"/>
    </row>
    <row r="13" spans="2:30" ht="27.75">
      <c r="B13" s="754" t="s">
        <v>205</v>
      </c>
      <c r="C13" s="755"/>
      <c r="D13" s="755"/>
      <c r="E13" s="755"/>
      <c r="F13" s="755"/>
      <c r="G13" s="755"/>
      <c r="H13" s="755"/>
      <c r="I13" s="755"/>
      <c r="J13" s="755"/>
      <c r="K13" s="755"/>
      <c r="L13" s="755"/>
      <c r="M13" s="755"/>
      <c r="N13" s="755"/>
      <c r="O13" s="755"/>
      <c r="P13" s="755"/>
      <c r="Q13" s="755"/>
      <c r="R13" s="755"/>
      <c r="S13" s="755"/>
      <c r="T13" s="755"/>
      <c r="U13" s="755"/>
      <c r="V13" s="755"/>
      <c r="W13" s="755"/>
      <c r="X13" s="755"/>
      <c r="Y13" s="755"/>
      <c r="Z13" s="756"/>
      <c r="AA13" s="45"/>
      <c r="AB13" s="45"/>
      <c r="AC13" s="45"/>
      <c r="AD13" s="45"/>
    </row>
    <row r="14" spans="2:30" ht="27.75">
      <c r="B14" s="754" t="s">
        <v>210</v>
      </c>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6"/>
      <c r="AA14" s="47"/>
      <c r="AB14" s="47"/>
      <c r="AC14" s="47"/>
      <c r="AD14" s="47"/>
    </row>
    <row r="15" spans="2:30" ht="25.5">
      <c r="B15" s="757" t="s">
        <v>214</v>
      </c>
      <c r="C15" s="758"/>
      <c r="D15" s="758"/>
      <c r="E15" s="758"/>
      <c r="F15" s="758"/>
      <c r="G15" s="758"/>
      <c r="H15" s="758"/>
      <c r="I15" s="758"/>
      <c r="J15" s="758"/>
      <c r="K15" s="758"/>
      <c r="L15" s="758"/>
      <c r="M15" s="758"/>
      <c r="N15" s="758"/>
      <c r="O15" s="758"/>
      <c r="P15" s="758"/>
      <c r="Q15" s="758"/>
      <c r="R15" s="758"/>
      <c r="S15" s="758"/>
      <c r="T15" s="758"/>
      <c r="U15" s="758"/>
      <c r="V15" s="758"/>
      <c r="W15" s="758"/>
      <c r="X15" s="758"/>
      <c r="Y15" s="758"/>
      <c r="Z15" s="759"/>
      <c r="AA15" s="45"/>
      <c r="AB15" s="45"/>
      <c r="AC15" s="45"/>
      <c r="AD15" s="45"/>
    </row>
    <row r="16" spans="2:30" ht="26.25" thickBot="1">
      <c r="B16" s="760" t="s">
        <v>215</v>
      </c>
      <c r="C16" s="761"/>
      <c r="D16" s="761"/>
      <c r="E16" s="761"/>
      <c r="F16" s="761"/>
      <c r="G16" s="761"/>
      <c r="H16" s="761"/>
      <c r="I16" s="761"/>
      <c r="J16" s="761"/>
      <c r="K16" s="761"/>
      <c r="L16" s="761"/>
      <c r="M16" s="761"/>
      <c r="N16" s="761"/>
      <c r="O16" s="761"/>
      <c r="P16" s="761"/>
      <c r="Q16" s="761"/>
      <c r="R16" s="761"/>
      <c r="S16" s="761"/>
      <c r="T16" s="761"/>
      <c r="U16" s="761"/>
      <c r="V16" s="761"/>
      <c r="W16" s="761"/>
      <c r="X16" s="761"/>
      <c r="Y16" s="761"/>
      <c r="Z16" s="762"/>
      <c r="AA16" s="45"/>
      <c r="AB16" s="45"/>
      <c r="AC16" s="45"/>
      <c r="AD16" s="45"/>
    </row>
    <row r="17" spans="2:30">
      <c r="B17" s="358"/>
      <c r="C17" s="55"/>
      <c r="D17" s="55"/>
      <c r="E17" s="55"/>
      <c r="F17" s="55"/>
      <c r="G17" s="55"/>
      <c r="H17" s="55"/>
      <c r="I17" s="55"/>
      <c r="J17" s="55"/>
      <c r="K17" s="55"/>
      <c r="L17" s="55"/>
      <c r="M17" s="55"/>
      <c r="N17" s="55"/>
      <c r="O17" s="55"/>
      <c r="P17" s="55"/>
      <c r="Q17" s="55"/>
      <c r="R17" s="55"/>
      <c r="S17" s="55"/>
      <c r="T17" s="55"/>
      <c r="U17" s="55"/>
      <c r="V17" s="55"/>
      <c r="W17" s="55"/>
      <c r="X17" s="55"/>
      <c r="Y17" s="55"/>
      <c r="Z17" s="56"/>
      <c r="AA17" s="45"/>
      <c r="AB17" s="45"/>
      <c r="AC17" s="45"/>
      <c r="AD17" s="45"/>
    </row>
    <row r="18" spans="2:30">
      <c r="B18" s="763" t="s">
        <v>216</v>
      </c>
      <c r="C18" s="763"/>
      <c r="D18" s="763"/>
      <c r="E18" s="763"/>
      <c r="F18" s="763"/>
      <c r="G18" s="763"/>
      <c r="H18" s="763"/>
      <c r="I18" s="763"/>
      <c r="J18" s="763"/>
      <c r="K18" s="763"/>
      <c r="L18" s="763"/>
      <c r="M18" s="763"/>
      <c r="N18" s="763"/>
      <c r="O18" s="763"/>
      <c r="P18" s="763"/>
      <c r="Q18" s="763"/>
      <c r="R18" s="763"/>
      <c r="S18" s="763"/>
      <c r="T18" s="763"/>
      <c r="U18" s="763"/>
      <c r="V18" s="763"/>
      <c r="W18" s="763"/>
      <c r="X18" s="763"/>
      <c r="Y18" s="763"/>
      <c r="Z18" s="763"/>
      <c r="AA18" s="45"/>
      <c r="AB18" s="45"/>
      <c r="AC18" s="45"/>
      <c r="AD18" s="45"/>
    </row>
    <row r="19" spans="2:30">
      <c r="B19" s="749" t="s">
        <v>217</v>
      </c>
      <c r="C19" s="749"/>
      <c r="D19" s="749"/>
      <c r="E19" s="749"/>
      <c r="F19" s="749"/>
      <c r="G19" s="749"/>
      <c r="H19" s="749"/>
      <c r="I19" s="749"/>
      <c r="J19" s="749"/>
      <c r="K19" s="749"/>
      <c r="L19" s="749"/>
      <c r="M19" s="749"/>
      <c r="N19" s="749"/>
      <c r="O19" s="749"/>
      <c r="P19" s="749"/>
      <c r="Q19" s="749"/>
      <c r="R19" s="749"/>
      <c r="S19" s="749"/>
      <c r="T19" s="749"/>
      <c r="U19" s="749"/>
      <c r="V19" s="749"/>
      <c r="W19" s="749"/>
      <c r="X19" s="749"/>
      <c r="Y19" s="749"/>
      <c r="Z19" s="749"/>
      <c r="AA19" s="45"/>
      <c r="AB19" s="45"/>
      <c r="AC19" s="45"/>
      <c r="AD19" s="45"/>
    </row>
    <row r="20" spans="2:30">
      <c r="B20" s="749" t="s">
        <v>218</v>
      </c>
      <c r="C20" s="749"/>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45"/>
      <c r="AB20" s="45"/>
      <c r="AC20" s="45"/>
      <c r="AD20" s="45"/>
    </row>
    <row r="21" spans="2:30">
      <c r="B21" s="749" t="s">
        <v>219</v>
      </c>
      <c r="C21" s="749"/>
      <c r="D21" s="749"/>
      <c r="E21" s="749"/>
      <c r="F21" s="749"/>
      <c r="G21" s="749"/>
      <c r="H21" s="749"/>
      <c r="I21" s="749"/>
      <c r="J21" s="749"/>
      <c r="K21" s="749"/>
      <c r="L21" s="749"/>
      <c r="M21" s="749"/>
      <c r="N21" s="749"/>
      <c r="O21" s="749"/>
      <c r="P21" s="749"/>
      <c r="Q21" s="749"/>
      <c r="R21" s="749"/>
      <c r="S21" s="749"/>
      <c r="T21" s="749"/>
      <c r="U21" s="749"/>
      <c r="V21" s="749"/>
      <c r="W21" s="749"/>
      <c r="X21" s="749"/>
      <c r="Y21" s="749"/>
      <c r="Z21" s="749"/>
      <c r="AA21" s="48"/>
      <c r="AB21" s="48"/>
      <c r="AC21" s="48"/>
      <c r="AD21" s="48"/>
    </row>
    <row r="22" spans="2:30">
      <c r="B22" s="749" t="s">
        <v>220</v>
      </c>
      <c r="C22" s="749"/>
      <c r="D22" s="749"/>
      <c r="E22" s="749"/>
      <c r="F22" s="749"/>
      <c r="G22" s="749"/>
      <c r="H22" s="749"/>
      <c r="I22" s="749"/>
      <c r="J22" s="749"/>
      <c r="K22" s="749"/>
      <c r="L22" s="749"/>
      <c r="M22" s="749"/>
      <c r="N22" s="749"/>
      <c r="O22" s="749"/>
      <c r="P22" s="749"/>
      <c r="Q22" s="749"/>
      <c r="R22" s="749"/>
      <c r="S22" s="749"/>
      <c r="T22" s="749"/>
      <c r="U22" s="749"/>
      <c r="V22" s="749"/>
      <c r="W22" s="749"/>
      <c r="X22" s="749"/>
      <c r="Y22" s="749"/>
      <c r="Z22" s="749"/>
      <c r="AA22" s="45"/>
      <c r="AB22" s="45"/>
      <c r="AC22" s="45"/>
      <c r="AD22" s="45"/>
    </row>
    <row r="23" spans="2:30">
      <c r="B23" s="749" t="s">
        <v>221</v>
      </c>
      <c r="C23" s="749"/>
      <c r="D23" s="749"/>
      <c r="E23" s="749"/>
      <c r="F23" s="749"/>
      <c r="G23" s="749"/>
      <c r="H23" s="749"/>
      <c r="I23" s="749"/>
      <c r="J23" s="749"/>
      <c r="K23" s="749"/>
      <c r="L23" s="749"/>
      <c r="M23" s="749"/>
      <c r="N23" s="749"/>
      <c r="O23" s="749"/>
      <c r="P23" s="749"/>
      <c r="Q23" s="749"/>
      <c r="R23" s="749"/>
      <c r="S23" s="749"/>
      <c r="T23" s="749"/>
      <c r="U23" s="749"/>
      <c r="V23" s="749"/>
      <c r="W23" s="749"/>
      <c r="X23" s="749"/>
      <c r="Y23" s="749"/>
      <c r="Z23" s="749"/>
      <c r="AA23" s="45"/>
      <c r="AB23" s="45"/>
      <c r="AC23" s="45"/>
      <c r="AD23" s="45"/>
    </row>
    <row r="24" spans="2:30">
      <c r="B24" s="749" t="s">
        <v>222</v>
      </c>
      <c r="C24" s="749"/>
      <c r="D24" s="749"/>
      <c r="E24" s="749"/>
      <c r="F24" s="749"/>
      <c r="G24" s="749"/>
      <c r="H24" s="749"/>
      <c r="I24" s="749"/>
      <c r="J24" s="749"/>
      <c r="K24" s="749"/>
      <c r="L24" s="749"/>
      <c r="M24" s="749"/>
      <c r="N24" s="749"/>
      <c r="O24" s="749"/>
      <c r="P24" s="749"/>
      <c r="Q24" s="749"/>
      <c r="R24" s="749"/>
      <c r="S24" s="749"/>
      <c r="T24" s="749"/>
      <c r="U24" s="749"/>
      <c r="V24" s="749"/>
      <c r="W24" s="749"/>
      <c r="X24" s="749"/>
      <c r="Y24" s="749"/>
      <c r="Z24" s="749"/>
      <c r="AA24" s="46"/>
      <c r="AB24" s="46"/>
      <c r="AC24" s="46"/>
      <c r="AD24" s="46"/>
    </row>
    <row r="25" spans="2:30">
      <c r="B25" s="749" t="s">
        <v>223</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46"/>
      <c r="AB25" s="46"/>
      <c r="AC25" s="46"/>
      <c r="AD25" s="46"/>
    </row>
    <row r="26" spans="2:30">
      <c r="B26" s="749" t="s">
        <v>224</v>
      </c>
      <c r="C26" s="749"/>
      <c r="D26" s="749"/>
      <c r="E26" s="749"/>
      <c r="F26" s="749"/>
      <c r="G26" s="749"/>
      <c r="H26" s="749"/>
      <c r="I26" s="749"/>
      <c r="J26" s="749"/>
      <c r="K26" s="749"/>
      <c r="L26" s="749"/>
      <c r="M26" s="749"/>
      <c r="N26" s="749"/>
      <c r="O26" s="749"/>
      <c r="P26" s="749"/>
      <c r="Q26" s="749"/>
      <c r="R26" s="749"/>
      <c r="S26" s="749"/>
      <c r="T26" s="749"/>
      <c r="U26" s="749"/>
      <c r="V26" s="749"/>
      <c r="W26" s="749"/>
      <c r="X26" s="749"/>
      <c r="Y26" s="749"/>
      <c r="Z26" s="749"/>
      <c r="AA26" s="46"/>
      <c r="AB26" s="46"/>
      <c r="AC26" s="46"/>
      <c r="AD26" s="46"/>
    </row>
    <row r="27" spans="2:30">
      <c r="B27" s="749" t="s">
        <v>225</v>
      </c>
      <c r="C27" s="749"/>
      <c r="D27" s="749"/>
      <c r="E27" s="749"/>
      <c r="F27" s="749"/>
      <c r="G27" s="749"/>
      <c r="H27" s="749"/>
      <c r="I27" s="749"/>
      <c r="J27" s="749"/>
      <c r="K27" s="749"/>
      <c r="L27" s="749"/>
      <c r="M27" s="749"/>
      <c r="N27" s="749"/>
      <c r="O27" s="749"/>
      <c r="P27" s="749"/>
      <c r="Q27" s="749"/>
      <c r="R27" s="749"/>
      <c r="S27" s="749"/>
      <c r="T27" s="749"/>
      <c r="U27" s="749"/>
      <c r="V27" s="749"/>
      <c r="W27" s="749"/>
      <c r="X27" s="749"/>
      <c r="Y27" s="749"/>
      <c r="Z27" s="749"/>
      <c r="AA27" s="46"/>
      <c r="AB27" s="46"/>
      <c r="AC27" s="46"/>
      <c r="AD27" s="46"/>
    </row>
    <row r="28" spans="2:30">
      <c r="B28" s="750" t="s">
        <v>226</v>
      </c>
      <c r="C28" s="750"/>
      <c r="D28" s="750"/>
      <c r="E28" s="750"/>
      <c r="F28" s="750"/>
      <c r="G28" s="750"/>
      <c r="H28" s="750"/>
      <c r="I28" s="750"/>
      <c r="J28" s="750"/>
      <c r="K28" s="750"/>
      <c r="L28" s="750"/>
      <c r="M28" s="750"/>
      <c r="N28" s="750"/>
      <c r="O28" s="750"/>
      <c r="P28" s="750"/>
      <c r="Q28" s="750"/>
      <c r="R28" s="750"/>
      <c r="S28" s="750"/>
      <c r="T28" s="750"/>
      <c r="U28" s="750"/>
      <c r="V28" s="750"/>
      <c r="W28" s="750"/>
      <c r="X28" s="750"/>
      <c r="Y28" s="750"/>
      <c r="Z28" s="750"/>
      <c r="AA28" s="49"/>
      <c r="AB28" s="49"/>
      <c r="AC28" s="49"/>
      <c r="AD28" s="49"/>
    </row>
    <row r="29" spans="2:30">
      <c r="B29" s="750" t="s">
        <v>227</v>
      </c>
      <c r="C29" s="750"/>
      <c r="D29" s="750"/>
      <c r="E29" s="750"/>
      <c r="F29" s="750"/>
      <c r="G29" s="750"/>
      <c r="H29" s="750"/>
      <c r="I29" s="750"/>
      <c r="J29" s="750"/>
      <c r="K29" s="750"/>
      <c r="L29" s="750"/>
      <c r="M29" s="750"/>
      <c r="N29" s="750"/>
      <c r="O29" s="750"/>
      <c r="P29" s="750"/>
      <c r="Q29" s="750"/>
      <c r="R29" s="750"/>
      <c r="S29" s="750"/>
      <c r="T29" s="750"/>
      <c r="U29" s="750"/>
      <c r="V29" s="750"/>
      <c r="W29" s="750"/>
      <c r="X29" s="750"/>
      <c r="Y29" s="750"/>
      <c r="Z29" s="750"/>
      <c r="AA29" s="1"/>
      <c r="AB29" s="1"/>
      <c r="AC29" s="1"/>
      <c r="AD29" s="1"/>
    </row>
    <row r="30" spans="2:30">
      <c r="B30" s="750" t="s">
        <v>228</v>
      </c>
      <c r="C30" s="750"/>
      <c r="D30" s="750"/>
      <c r="E30" s="750"/>
      <c r="F30" s="750"/>
      <c r="G30" s="750"/>
      <c r="H30" s="750"/>
      <c r="I30" s="750"/>
      <c r="J30" s="750"/>
      <c r="K30" s="750"/>
      <c r="L30" s="750"/>
      <c r="M30" s="750"/>
      <c r="N30" s="750"/>
      <c r="O30" s="750"/>
      <c r="P30" s="750"/>
      <c r="Q30" s="750"/>
      <c r="R30" s="750"/>
      <c r="S30" s="750"/>
      <c r="T30" s="750"/>
      <c r="U30" s="750"/>
      <c r="V30" s="750"/>
      <c r="W30" s="750"/>
      <c r="X30" s="750"/>
      <c r="Y30" s="750"/>
      <c r="Z30" s="750"/>
      <c r="AA30" s="1"/>
      <c r="AB30" s="1"/>
      <c r="AC30" s="1"/>
      <c r="AD30" s="1"/>
    </row>
    <row r="31" spans="2:30">
      <c r="B31" s="35"/>
      <c r="C31" s="35"/>
      <c r="D31" s="35"/>
      <c r="E31" s="35"/>
      <c r="F31" s="35"/>
      <c r="G31" s="35"/>
      <c r="H31" s="35"/>
      <c r="I31" s="35"/>
      <c r="J31" s="35"/>
      <c r="K31" s="35"/>
      <c r="L31" s="35"/>
      <c r="M31" s="35"/>
      <c r="N31" s="35"/>
      <c r="O31" s="35"/>
      <c r="P31" s="35"/>
      <c r="Q31" s="35"/>
      <c r="R31" s="35"/>
      <c r="S31" s="35"/>
      <c r="T31" s="35"/>
      <c r="U31" s="35"/>
      <c r="V31" s="35"/>
      <c r="W31" s="35"/>
      <c r="X31" s="35"/>
      <c r="Y31" s="35"/>
      <c r="Z31" s="35"/>
    </row>
    <row r="32" spans="2:30">
      <c r="B32" s="35"/>
      <c r="C32" s="35"/>
      <c r="D32" s="35"/>
      <c r="E32" s="35"/>
      <c r="F32" s="35"/>
      <c r="G32" s="35"/>
      <c r="H32" s="35"/>
      <c r="I32" s="35"/>
      <c r="J32" s="35"/>
      <c r="K32" s="35"/>
      <c r="L32" s="35"/>
      <c r="M32" s="35"/>
      <c r="N32" s="35"/>
      <c r="O32" s="35"/>
      <c r="P32" s="35"/>
      <c r="Q32" s="35"/>
      <c r="R32" s="35"/>
      <c r="S32" s="35"/>
      <c r="T32" s="35"/>
      <c r="U32" s="35"/>
      <c r="V32" s="35"/>
      <c r="W32" s="35"/>
      <c r="X32" s="35"/>
      <c r="Y32" s="35"/>
      <c r="Z32" s="35"/>
    </row>
    <row r="33" spans="2:30">
      <c r="B33" s="35"/>
      <c r="C33" s="35"/>
      <c r="D33" s="35"/>
      <c r="E33" s="35"/>
      <c r="F33" s="35"/>
      <c r="G33" s="35"/>
      <c r="H33" s="35"/>
      <c r="I33" s="35"/>
      <c r="J33" s="35"/>
      <c r="K33" s="35"/>
      <c r="L33" s="35"/>
      <c r="M33" s="35"/>
      <c r="N33" s="35"/>
      <c r="O33" s="35"/>
      <c r="P33" s="35"/>
      <c r="Q33" s="35"/>
      <c r="R33" s="35"/>
      <c r="S33" s="35"/>
      <c r="T33" s="35"/>
      <c r="U33" s="35"/>
      <c r="V33" s="35"/>
      <c r="W33" s="35"/>
      <c r="X33" s="35"/>
      <c r="Y33" s="35"/>
      <c r="Z33" s="35"/>
    </row>
    <row r="34" spans="2:30">
      <c r="B34" s="35"/>
      <c r="C34" s="35"/>
      <c r="D34" s="35"/>
      <c r="E34" s="35"/>
      <c r="F34" s="35"/>
      <c r="G34" s="35"/>
      <c r="H34" s="35"/>
      <c r="I34" s="35"/>
      <c r="J34" s="35"/>
      <c r="K34" s="35"/>
      <c r="L34" s="35"/>
      <c r="M34" s="35"/>
      <c r="N34" s="35"/>
      <c r="O34" s="35"/>
      <c r="P34" s="35"/>
      <c r="Q34" s="35"/>
      <c r="R34" s="35"/>
      <c r="S34" s="35"/>
      <c r="T34" s="35"/>
      <c r="U34" s="35"/>
      <c r="V34" s="35"/>
      <c r="W34" s="35"/>
      <c r="X34" s="35"/>
      <c r="Y34" s="35"/>
      <c r="Z34" s="35"/>
    </row>
    <row r="35" spans="2:30" ht="16.5">
      <c r="B35" s="682" t="s">
        <v>145</v>
      </c>
      <c r="C35" s="682"/>
      <c r="D35" s="682"/>
      <c r="E35" s="682"/>
      <c r="F35" s="682"/>
      <c r="G35" s="682"/>
      <c r="H35" s="682"/>
      <c r="I35" s="682"/>
      <c r="J35" s="682"/>
      <c r="K35" s="682"/>
      <c r="L35" s="682"/>
      <c r="M35" s="682"/>
      <c r="N35" s="682"/>
      <c r="O35" s="682"/>
      <c r="P35" s="682"/>
      <c r="Q35" s="682"/>
      <c r="R35" s="682"/>
      <c r="S35" s="682"/>
      <c r="T35" s="682"/>
      <c r="U35" s="682"/>
      <c r="V35" s="682"/>
      <c r="W35" s="682"/>
      <c r="X35" s="682"/>
      <c r="Y35" s="682"/>
      <c r="Z35" s="682"/>
      <c r="AA35" s="37"/>
      <c r="AB35" s="37"/>
      <c r="AC35" s="37"/>
      <c r="AD35" s="37"/>
    </row>
  </sheetData>
  <sheetProtection algorithmName="SHA-512" hashValue="/zw5wTslqVD3M81xfeHBuZ7gxxJw31lbp3WBHD+2trrCVrmd/JR3zPOsV+gUVebMXKhzefeSJDxWn11g9r24lw==" saltValue="X2vnOfiHalZETwqItiBXrg==" spinCount="100000" sheet="1" scenarios="1" formatCells="0" formatRows="0"/>
  <mergeCells count="30">
    <mergeCell ref="B6:Z6"/>
    <mergeCell ref="B1:Z1"/>
    <mergeCell ref="B2:Z2"/>
    <mergeCell ref="B3:Z3"/>
    <mergeCell ref="B4:Z4"/>
    <mergeCell ref="B5:Z5"/>
    <mergeCell ref="B19:Z19"/>
    <mergeCell ref="B7:Z7"/>
    <mergeCell ref="B8:Z8"/>
    <mergeCell ref="B9:Z9"/>
    <mergeCell ref="B10:Z10"/>
    <mergeCell ref="B11:Z11"/>
    <mergeCell ref="B12:Z12"/>
    <mergeCell ref="B13:Z13"/>
    <mergeCell ref="B14:Z14"/>
    <mergeCell ref="B15:Z15"/>
    <mergeCell ref="B16:Z16"/>
    <mergeCell ref="B18:Z18"/>
    <mergeCell ref="B35:Z35"/>
    <mergeCell ref="B20:Z20"/>
    <mergeCell ref="B21:Z21"/>
    <mergeCell ref="B22:Z22"/>
    <mergeCell ref="B23:Z23"/>
    <mergeCell ref="B24:Z24"/>
    <mergeCell ref="B25:Z25"/>
    <mergeCell ref="B26:Z26"/>
    <mergeCell ref="B27:Z27"/>
    <mergeCell ref="B28:Z28"/>
    <mergeCell ref="B29:Z29"/>
    <mergeCell ref="B30:Z30"/>
  </mergeCells>
  <phoneticPr fontId="1"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7E91-5375-4F98-BF9E-DF0E6B069245}">
  <sheetPr codeName="Sheet1"/>
  <dimension ref="B1:CC47"/>
  <sheetViews>
    <sheetView view="pageBreakPreview" zoomScale="106" zoomScaleNormal="100" zoomScaleSheetLayoutView="106" workbookViewId="0">
      <selection activeCell="B5" sqref="B1:AZ1048576"/>
    </sheetView>
  </sheetViews>
  <sheetFormatPr defaultRowHeight="15.75"/>
  <cols>
    <col min="1" max="1" width="8.7109375" customWidth="1"/>
    <col min="2" max="37" width="3.42578125" style="2" customWidth="1"/>
    <col min="38" max="38" width="3.5703125" hidden="1" customWidth="1"/>
    <col min="39" max="39" width="9.5703125" hidden="1" customWidth="1"/>
    <col min="40" max="40" width="10.28515625" hidden="1" customWidth="1"/>
    <col min="41" max="41" width="0" hidden="1" customWidth="1"/>
    <col min="42" max="42" width="10.28515625" hidden="1" customWidth="1"/>
    <col min="43" max="44" width="0" hidden="1" customWidth="1"/>
    <col min="45" max="45" width="7.28515625" hidden="1" customWidth="1"/>
    <col min="46" max="51" width="0" hidden="1" customWidth="1"/>
    <col min="53" max="89" width="0" hidden="1" customWidth="1"/>
  </cols>
  <sheetData>
    <row r="1" spans="2:81" ht="16.5">
      <c r="B1" s="765" t="s">
        <v>2</v>
      </c>
      <c r="C1" s="766"/>
      <c r="D1" s="766"/>
      <c r="E1" s="766"/>
      <c r="F1" s="766"/>
      <c r="G1" s="766"/>
      <c r="H1" s="766"/>
      <c r="I1" s="766"/>
      <c r="J1" s="766"/>
      <c r="K1" s="766"/>
      <c r="L1" s="766"/>
      <c r="M1" s="766"/>
      <c r="N1" s="766"/>
      <c r="O1" s="766"/>
      <c r="P1" s="766"/>
      <c r="Q1" s="766"/>
      <c r="R1" s="766"/>
      <c r="S1" s="766"/>
      <c r="T1" s="766"/>
      <c r="U1" s="766"/>
      <c r="V1" s="766"/>
      <c r="W1" s="766"/>
      <c r="X1" s="766"/>
      <c r="Y1" s="766"/>
      <c r="Z1" s="766"/>
      <c r="AA1" s="766"/>
      <c r="AB1" s="766"/>
      <c r="AC1" s="766"/>
      <c r="AD1" s="766"/>
      <c r="AE1" s="766"/>
      <c r="AF1" s="766"/>
      <c r="AG1" s="766"/>
      <c r="AH1" s="766"/>
      <c r="AI1" s="766"/>
      <c r="AJ1" s="766"/>
      <c r="AK1" s="767"/>
      <c r="AL1" s="5"/>
      <c r="AN1" s="6" t="s">
        <v>44</v>
      </c>
      <c r="AP1" s="6" t="s">
        <v>45</v>
      </c>
      <c r="AU1" s="7"/>
      <c r="AV1" s="7"/>
      <c r="AW1" s="7"/>
      <c r="AX1" s="7"/>
      <c r="AY1" s="8" t="str">
        <f>IF(OR(AK4&gt;0,AK9&gt;0,AK12&gt;0),"《"&amp;B1&amp;"》","")</f>
        <v/>
      </c>
    </row>
    <row r="2" spans="2:81">
      <c r="B2" s="768" t="s">
        <v>1</v>
      </c>
      <c r="C2" s="769"/>
      <c r="D2" s="769"/>
      <c r="E2" s="769"/>
      <c r="F2" s="769"/>
      <c r="G2" s="769"/>
      <c r="H2" s="769"/>
      <c r="I2" s="769"/>
      <c r="J2" s="769"/>
      <c r="K2" s="769"/>
      <c r="L2" s="769"/>
      <c r="M2" s="769"/>
      <c r="N2" s="769"/>
      <c r="O2" s="769"/>
      <c r="P2" s="769"/>
      <c r="Q2" s="769"/>
      <c r="R2" s="769"/>
      <c r="S2" s="769"/>
      <c r="T2" s="769"/>
      <c r="U2" s="769"/>
      <c r="V2" s="769"/>
      <c r="W2" s="769"/>
      <c r="X2" s="769"/>
      <c r="Y2" s="769"/>
      <c r="Z2" s="769"/>
      <c r="AA2" s="769"/>
      <c r="AB2" s="769"/>
      <c r="AC2" s="769"/>
      <c r="AD2" s="769"/>
      <c r="AE2" s="769"/>
      <c r="AF2" s="769"/>
      <c r="AG2" s="769"/>
      <c r="AH2" s="769"/>
      <c r="AI2" s="769"/>
      <c r="AJ2" s="769"/>
      <c r="AK2" s="770"/>
      <c r="AL2" s="9" t="s">
        <v>46</v>
      </c>
      <c r="AM2" s="9" t="s">
        <v>47</v>
      </c>
      <c r="AN2" s="9" t="s">
        <v>48</v>
      </c>
      <c r="AO2" s="10" t="s">
        <v>49</v>
      </c>
      <c r="AP2" s="9" t="s">
        <v>50</v>
      </c>
      <c r="AQ2" s="9" t="s">
        <v>51</v>
      </c>
      <c r="AR2" s="9" t="s">
        <v>52</v>
      </c>
      <c r="AS2" s="9" t="s">
        <v>53</v>
      </c>
      <c r="AT2" s="9" t="s">
        <v>47</v>
      </c>
      <c r="AU2" s="11"/>
      <c r="AV2" s="11"/>
      <c r="AW2" s="7"/>
      <c r="AX2" s="7"/>
      <c r="AY2" s="19" t="str" cm="1">
        <f t="array" ref="AY2">IF(AY1&lt;&gt;"",LOOKUP(2,1/(AT3:AT1003&lt;&gt;""),AT3:AT1003),"")</f>
        <v/>
      </c>
    </row>
    <row r="3" spans="2:81">
      <c r="B3" s="778" t="s">
        <v>18</v>
      </c>
      <c r="C3" s="778"/>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c r="AD3" s="778"/>
      <c r="AE3" s="778"/>
      <c r="AF3" s="778"/>
      <c r="AG3" s="778"/>
      <c r="AH3" s="778"/>
      <c r="AI3" s="778"/>
      <c r="AJ3" s="778"/>
      <c r="AK3" s="778"/>
      <c r="AL3" s="12">
        <v>1</v>
      </c>
      <c r="AM3" t="str">
        <f>B3</f>
        <v>(請勾選測試方法→時間點→執行菌株Please tick :  method → time point → Bacterial)</v>
      </c>
      <c r="AN3" t="b">
        <f>OR(AK4&gt;0,AK9&gt;0,AK12&gt;0)</f>
        <v>0</v>
      </c>
      <c r="AO3" t="s">
        <v>56</v>
      </c>
      <c r="AP3" t="b">
        <f>OR(AK4&gt;0,AK9&gt;0,AK12&gt;0)</f>
        <v>0</v>
      </c>
      <c r="AQ3" s="13" t="b">
        <f>AND($AN3,$AP3)</f>
        <v>0</v>
      </c>
      <c r="AR3" s="13" t="b">
        <f>IF($AN3=TRUE,$AP3&lt;&gt;TRUE)</f>
        <v>0</v>
      </c>
      <c r="AT3" s="14" t="str">
        <f>IF(AQ3=TRUE,
    IF(AL3=3,
        IF(AM3="", "", "        "&amp;REPT("-", LEN(AO3) - LEN(SUBSTITUTE(AO3, "-", "")))&amp;AM3&amp;CHAR(10)),
        IF(AL3=1, ""&amp;AM3&amp;CHAR(10),
           IF(AL3=2, "      █"&amp;AM3&amp;CHAR(10), AM3&amp;CHAR(10))
        )
    ),
    "")</f>
        <v/>
      </c>
      <c r="AU3" s="7"/>
      <c r="AV3" s="7"/>
      <c r="AW3" s="7"/>
      <c r="AX3" s="7"/>
      <c r="AY3" s="20"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row>
    <row r="4" spans="2:81">
      <c r="B4" s="774" t="s">
        <v>32</v>
      </c>
      <c r="C4" s="774"/>
      <c r="D4" s="774"/>
      <c r="E4" s="774"/>
      <c r="F4" s="774"/>
      <c r="G4" s="774"/>
      <c r="H4" s="774"/>
      <c r="I4" s="774"/>
      <c r="J4" s="774"/>
      <c r="K4" s="774"/>
      <c r="L4" s="774"/>
      <c r="M4" s="774"/>
      <c r="N4" s="774"/>
      <c r="O4" s="774"/>
      <c r="P4" s="774"/>
      <c r="Q4" s="774"/>
      <c r="R4" s="774"/>
      <c r="S4" s="774"/>
      <c r="T4" s="774"/>
      <c r="U4" s="774"/>
      <c r="V4" s="774"/>
      <c r="W4" s="774"/>
      <c r="X4" s="774"/>
      <c r="Y4" s="774"/>
      <c r="Z4" s="774"/>
      <c r="AA4" s="774"/>
      <c r="AB4" s="774"/>
      <c r="AC4" s="774"/>
      <c r="AD4" s="774"/>
      <c r="AE4" s="774"/>
      <c r="AF4" s="774"/>
      <c r="AG4" s="774"/>
      <c r="AH4" s="774"/>
      <c r="AI4" s="774"/>
      <c r="AJ4" s="774"/>
      <c r="AK4" s="4">
        <f>COUNTIF(BC5:BC7,TRUE)+COUNTIF(BH5:BH7,TRUE)+COUNTIF(BM5:BM7,TRUE)+COUNTIF(BR5:BR7,TRUE)+COUNTIF(BX5:BX6,TRUE)+COUNTIF(CC5:CC6,TRUE)</f>
        <v>0</v>
      </c>
      <c r="AL4" s="15">
        <v>1</v>
      </c>
      <c r="AM4" t="str">
        <f>IF(AS4="","",AS4)&amp;B4</f>
        <v>【!!!未完全填寫!!!】測試方法選擇Method:</v>
      </c>
      <c r="AN4" s="7" t="b">
        <f>AN3</f>
        <v>0</v>
      </c>
      <c r="AO4" s="7" t="s">
        <v>54</v>
      </c>
      <c r="AP4" t="b">
        <f>TRUE</f>
        <v>1</v>
      </c>
      <c r="AQ4" s="13" t="b">
        <f t="shared" ref="AQ4:AQ5" si="0">AND($AN4,$AP4)</f>
        <v>0</v>
      </c>
      <c r="AR4" s="13" t="b">
        <f>IF($AN4=TRUE,$AP4&lt;&gt;TRUE)</f>
        <v>0</v>
      </c>
      <c r="AS4" t="str">
        <f>IF(OR(AL3=1,AL3=2),IF(AND(AK4&gt;0)=FALSE,"【!!!未完全填寫!!!】",""),"")</f>
        <v>【!!!未完全填寫!!!】</v>
      </c>
      <c r="AT4" s="14" t="str">
        <f>AT3&amp;IF(AQ4=TRUE,
    IF(AL4=3,
        IF(AM4="", "", "        "&amp;REPT("-", LEN(AO4) - LEN(SUBSTITUTE(AO4, "-", "")))&amp;AM4&amp;CHAR(10)),
        IF(AL4=1, ""&amp;AM4&amp;CHAR(10),
           IF(AL4=2, "      █"&amp;AM4&amp;CHAR(10), AM4&amp;CHAR(10))
        )
    ),
    "")</f>
        <v/>
      </c>
      <c r="AU4" s="7"/>
      <c r="AV4" s="7"/>
      <c r="AW4" s="16"/>
      <c r="AX4" s="16"/>
      <c r="AY4" s="17"/>
    </row>
    <row r="5" spans="2:81">
      <c r="B5" s="21"/>
      <c r="C5" s="22" t="b">
        <f>$BC$5</f>
        <v>0</v>
      </c>
      <c r="D5" s="775" t="s">
        <v>3</v>
      </c>
      <c r="E5" s="775"/>
      <c r="F5" s="775"/>
      <c r="G5" s="775"/>
      <c r="H5" s="22" t="b">
        <f>$BH$5</f>
        <v>0</v>
      </c>
      <c r="I5" s="775" t="s">
        <v>6</v>
      </c>
      <c r="J5" s="775"/>
      <c r="K5" s="775"/>
      <c r="L5" s="775"/>
      <c r="M5" s="22" t="b">
        <f>$BM$5</f>
        <v>0</v>
      </c>
      <c r="N5" s="775" t="s">
        <v>9</v>
      </c>
      <c r="O5" s="775"/>
      <c r="P5" s="775"/>
      <c r="Q5" s="775"/>
      <c r="R5" s="22" t="b">
        <f>$BR$5</f>
        <v>0</v>
      </c>
      <c r="S5" s="775" t="s">
        <v>19</v>
      </c>
      <c r="T5" s="775"/>
      <c r="U5" s="775"/>
      <c r="V5" s="775"/>
      <c r="W5" s="21"/>
      <c r="X5" s="22" t="b">
        <f>$BX$5</f>
        <v>0</v>
      </c>
      <c r="Y5" s="775" t="s">
        <v>13</v>
      </c>
      <c r="Z5" s="775"/>
      <c r="AA5" s="775"/>
      <c r="AB5" s="775"/>
      <c r="AC5" s="22" t="b">
        <f>$CC$5</f>
        <v>0</v>
      </c>
      <c r="AD5" s="775" t="s">
        <v>15</v>
      </c>
      <c r="AE5" s="775"/>
      <c r="AF5" s="775"/>
      <c r="AG5" s="775"/>
      <c r="AH5" s="21"/>
      <c r="AI5" s="21"/>
      <c r="AJ5" s="21"/>
      <c r="AK5" s="21"/>
      <c r="AL5" s="15">
        <v>2</v>
      </c>
      <c r="AM5" t="str">
        <f>IF(BC5,D5,"")&amp;IF(BH5,I5,"")&amp;IF(BM5,N5,"")&amp;IF(BR5,S5,"")&amp;IF(BX5,Y5,"")&amp;IF(CC5,AD5,"")&amp;IF(BC6,D6,"")&amp;IF(BH6,I6,"")&amp;IF(BM6,N6,"")&amp;IF(BR6,S6,"")&amp;IF(BX6,Y6,"")&amp;IF(CC6,AD6,"")&amp;IF(BC7,D7,"")&amp;IF(BH7,I7,"")&amp;IF(BM7,N7,"")&amp;IF(BR7,S7,"")</f>
        <v/>
      </c>
      <c r="AN5" s="7" t="b">
        <f>OR(BC5:BC7,BH5:BH7,BM5:BM7,BR5:BR7,BX5:BX6,CC5:CC6)</f>
        <v>0</v>
      </c>
      <c r="AO5" s="7" t="s">
        <v>55</v>
      </c>
      <c r="AP5" t="b">
        <f>OR(BC5:BC7,BH5:BH7,BM5:BM7,BR5:BR7,BX5:BX6,CC5:CC6)</f>
        <v>0</v>
      </c>
      <c r="AQ5" s="13" t="b">
        <f t="shared" si="0"/>
        <v>0</v>
      </c>
      <c r="AR5" s="13" t="b">
        <f>IF($AN5=TRUE,$AP5&lt;&gt;TRUE)</f>
        <v>0</v>
      </c>
      <c r="AT5" s="14" t="str">
        <f t="shared" ref="AT5:AT47" si="1">AT4&amp;IF(AQ5=TRUE,
    IF(AL5=3,
        IF(AM5="", "", "        "&amp;REPT("-", LEN(AO5) - LEN(SUBSTITUTE(AO5, "-", "")))&amp;AM5&amp;CHAR(10)),
        IF(AL5=1, ""&amp;AM5&amp;CHAR(10),
           IF(AL5=2, "      █"&amp;AM5&amp;CHAR(10), AM5&amp;CHAR(10))
        )
    ),
    "")</f>
        <v/>
      </c>
      <c r="BC5" t="b">
        <v>0</v>
      </c>
      <c r="BH5" t="b">
        <v>0</v>
      </c>
      <c r="BM5" t="b">
        <v>0</v>
      </c>
      <c r="BR5" t="b">
        <v>0</v>
      </c>
      <c r="BX5" t="b">
        <v>0</v>
      </c>
      <c r="CC5" t="b">
        <v>0</v>
      </c>
    </row>
    <row r="6" spans="2:81">
      <c r="B6" s="21"/>
      <c r="C6" s="22" t="b">
        <f>$BC$6</f>
        <v>0</v>
      </c>
      <c r="D6" s="775" t="s">
        <v>4</v>
      </c>
      <c r="E6" s="775"/>
      <c r="F6" s="775"/>
      <c r="G6" s="775"/>
      <c r="H6" s="22" t="b">
        <f>$BH$6</f>
        <v>0</v>
      </c>
      <c r="I6" s="775" t="s">
        <v>7</v>
      </c>
      <c r="J6" s="775"/>
      <c r="K6" s="775"/>
      <c r="L6" s="775"/>
      <c r="M6" s="22" t="b">
        <f>$BM$6</f>
        <v>0</v>
      </c>
      <c r="N6" s="775" t="s">
        <v>10</v>
      </c>
      <c r="O6" s="775"/>
      <c r="P6" s="775"/>
      <c r="Q6" s="775"/>
      <c r="R6" s="22" t="b">
        <f>$BR$6</f>
        <v>0</v>
      </c>
      <c r="S6" s="775" t="s">
        <v>12</v>
      </c>
      <c r="T6" s="775"/>
      <c r="U6" s="775"/>
      <c r="V6" s="775"/>
      <c r="W6" s="21"/>
      <c r="X6" s="22" t="b">
        <f>$BX$6</f>
        <v>0</v>
      </c>
      <c r="Y6" s="775" t="s">
        <v>14</v>
      </c>
      <c r="Z6" s="775"/>
      <c r="AA6" s="775"/>
      <c r="AB6" s="775"/>
      <c r="AC6" s="22" t="b">
        <f>$CC$6</f>
        <v>0</v>
      </c>
      <c r="AD6" s="775" t="s">
        <v>16</v>
      </c>
      <c r="AE6" s="775"/>
      <c r="AF6" s="775"/>
      <c r="AG6" s="775"/>
      <c r="AH6" s="21"/>
      <c r="AI6" s="21"/>
      <c r="AJ6" s="21"/>
      <c r="AK6" s="21"/>
      <c r="AL6">
        <v>2</v>
      </c>
      <c r="AT6" s="14" t="str">
        <f t="shared" si="1"/>
        <v/>
      </c>
      <c r="BC6" t="b">
        <v>0</v>
      </c>
      <c r="BH6" t="b">
        <v>0</v>
      </c>
      <c r="BM6" t="b">
        <v>0</v>
      </c>
      <c r="BR6" t="b">
        <v>0</v>
      </c>
      <c r="BX6" t="b">
        <v>0</v>
      </c>
      <c r="CC6" t="b">
        <v>0</v>
      </c>
    </row>
    <row r="7" spans="2:81">
      <c r="B7" s="21"/>
      <c r="C7" s="22" t="b">
        <f>$BC$7</f>
        <v>0</v>
      </c>
      <c r="D7" s="775" t="s">
        <v>5</v>
      </c>
      <c r="E7" s="775"/>
      <c r="F7" s="775"/>
      <c r="G7" s="775"/>
      <c r="H7" s="22" t="b">
        <f>$BH$7</f>
        <v>0</v>
      </c>
      <c r="I7" s="775" t="s">
        <v>8</v>
      </c>
      <c r="J7" s="775"/>
      <c r="K7" s="775"/>
      <c r="L7" s="775"/>
      <c r="M7" s="22" t="b">
        <f>$BM$7</f>
        <v>0</v>
      </c>
      <c r="N7" s="775" t="s">
        <v>11</v>
      </c>
      <c r="O7" s="775"/>
      <c r="P7" s="775"/>
      <c r="Q7" s="775"/>
      <c r="R7" s="22" t="b">
        <f>$BR$7</f>
        <v>0</v>
      </c>
      <c r="S7" s="775" t="s">
        <v>24</v>
      </c>
      <c r="T7" s="775"/>
      <c r="U7" s="775"/>
      <c r="V7" s="775"/>
      <c r="W7" s="21"/>
      <c r="X7" s="21"/>
      <c r="Y7" s="21"/>
      <c r="Z7" s="21"/>
      <c r="AA7" s="21"/>
      <c r="AB7" s="23"/>
      <c r="AC7" s="21"/>
      <c r="AD7" s="21"/>
      <c r="AE7" s="21"/>
      <c r="AF7" s="21"/>
      <c r="AG7" s="21"/>
      <c r="AH7" s="21"/>
      <c r="AI7" s="21"/>
      <c r="AJ7" s="21"/>
      <c r="AK7" s="21"/>
      <c r="AL7">
        <v>2</v>
      </c>
      <c r="AT7" s="14" t="str">
        <f t="shared" si="1"/>
        <v/>
      </c>
      <c r="BC7" t="b">
        <v>0</v>
      </c>
      <c r="BH7" t="b">
        <v>0</v>
      </c>
      <c r="BM7" t="b">
        <v>0</v>
      </c>
      <c r="BR7" t="b">
        <v>0</v>
      </c>
    </row>
    <row r="8" spans="2:81">
      <c r="B8" s="3" t="s">
        <v>20</v>
      </c>
      <c r="C8" s="3"/>
      <c r="D8" s="3"/>
      <c r="E8" s="3"/>
      <c r="F8" s="3"/>
      <c r="G8" s="1"/>
      <c r="H8" s="3"/>
      <c r="I8" s="3"/>
      <c r="J8" s="3"/>
      <c r="K8" s="3"/>
      <c r="L8" s="1"/>
      <c r="M8" s="1"/>
      <c r="N8" s="1"/>
      <c r="O8" s="1"/>
      <c r="P8" s="1"/>
      <c r="Q8" s="1"/>
      <c r="R8" s="1"/>
      <c r="S8" s="1"/>
      <c r="T8" s="1"/>
      <c r="U8" s="1"/>
      <c r="V8" s="1"/>
      <c r="W8" s="1"/>
      <c r="X8" s="1"/>
      <c r="Y8" s="1"/>
      <c r="Z8" s="1"/>
      <c r="AA8" s="1"/>
      <c r="AB8" s="1"/>
      <c r="AC8" s="1"/>
      <c r="AD8" s="1"/>
      <c r="AE8" s="1"/>
      <c r="AF8" s="1"/>
      <c r="AG8" s="1"/>
      <c r="AH8" s="1"/>
      <c r="AI8" s="1"/>
      <c r="AJ8" s="1"/>
      <c r="AK8" s="1"/>
      <c r="AL8" s="15">
        <v>3</v>
      </c>
      <c r="AM8" t="str">
        <f>IF(BR5,S5,"")</f>
        <v/>
      </c>
      <c r="AN8" s="7" t="b">
        <f>BR5</f>
        <v>0</v>
      </c>
      <c r="AO8" s="7" t="s">
        <v>57</v>
      </c>
      <c r="AP8" t="b">
        <f>TRUE</f>
        <v>1</v>
      </c>
      <c r="AQ8" s="13" t="b">
        <f t="shared" ref="AQ8:AQ47" si="2">AND($AN8,$AP8)</f>
        <v>0</v>
      </c>
      <c r="AR8" s="13" t="b">
        <f>IF($AN8=TRUE,$AP8&lt;&gt;TRUE)</f>
        <v>0</v>
      </c>
      <c r="AT8" s="14" t="str">
        <f t="shared" si="1"/>
        <v/>
      </c>
    </row>
    <row r="9" spans="2:81">
      <c r="B9" s="774" t="s">
        <v>31</v>
      </c>
      <c r="C9" s="774"/>
      <c r="D9" s="774"/>
      <c r="E9" s="774"/>
      <c r="F9" s="774"/>
      <c r="G9" s="774"/>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4">
        <f>COUNTIF(BC10,TRUE)+COUNTIF(BG10,TRUE)+COUNTIF(BK10,TRUE)+COUNTIF(BO10,TRUE)+COUNTIF(BS10,TRUE)+COUNTIF(BW10,TRUE)+COUNTIF(BC11,TRUE)</f>
        <v>0</v>
      </c>
      <c r="AL9" s="15">
        <v>1</v>
      </c>
      <c r="AM9" t="str">
        <f>IF(AS9="","",AS9)&amp;B9</f>
        <v>【!!!未完全填寫!!!】作用時間點選擇Time point:</v>
      </c>
      <c r="AN9" s="7" t="b">
        <f>AN3</f>
        <v>0</v>
      </c>
      <c r="AO9" s="7" t="s">
        <v>61</v>
      </c>
      <c r="AP9" t="b">
        <f>TRUE</f>
        <v>1</v>
      </c>
      <c r="AQ9" s="13" t="b">
        <f t="shared" si="2"/>
        <v>0</v>
      </c>
      <c r="AR9" s="13" t="b">
        <f>IF($AN9=TRUE,$AP9&lt;&gt;TRUE)</f>
        <v>0</v>
      </c>
      <c r="AS9" t="str">
        <f>IF(OR(AL3=1,AL3=2),IF(AND(AK9&gt;0)=FALSE,"【!!!未完全填寫!!!】",""),"")</f>
        <v>【!!!未完全填寫!!!】</v>
      </c>
      <c r="AT9" s="14" t="str">
        <f t="shared" si="1"/>
        <v/>
      </c>
    </row>
    <row r="10" spans="2:81">
      <c r="B10" s="1"/>
      <c r="C10" s="18" t="b">
        <f>$BC$10</f>
        <v>0</v>
      </c>
      <c r="D10" s="771" t="s">
        <v>21</v>
      </c>
      <c r="E10" s="771"/>
      <c r="F10" s="771"/>
      <c r="G10" s="18" t="b">
        <f>$BG$10</f>
        <v>0</v>
      </c>
      <c r="H10" s="771" t="s">
        <v>25</v>
      </c>
      <c r="I10" s="771"/>
      <c r="J10" s="771"/>
      <c r="K10" s="18" t="b">
        <f>$BK$10</f>
        <v>0</v>
      </c>
      <c r="L10" s="771" t="s">
        <v>26</v>
      </c>
      <c r="M10" s="771"/>
      <c r="N10" s="771"/>
      <c r="O10" s="18" t="b">
        <f>$BO$10</f>
        <v>0</v>
      </c>
      <c r="P10" s="771" t="s">
        <v>27</v>
      </c>
      <c r="Q10" s="771"/>
      <c r="R10" s="771"/>
      <c r="S10" s="18" t="b">
        <f>$BS$10</f>
        <v>0</v>
      </c>
      <c r="T10" s="771" t="s">
        <v>28</v>
      </c>
      <c r="U10" s="771"/>
      <c r="V10" s="771"/>
      <c r="W10" s="18" t="b">
        <f>$BW$10</f>
        <v>0</v>
      </c>
      <c r="X10" s="771" t="s">
        <v>29</v>
      </c>
      <c r="Y10" s="771"/>
      <c r="Z10" s="771"/>
      <c r="AA10" s="21"/>
      <c r="AB10" s="21"/>
      <c r="AC10" s="21"/>
      <c r="AD10" s="21"/>
      <c r="AE10" s="21"/>
      <c r="AF10" s="21"/>
      <c r="AG10" s="21"/>
      <c r="AH10" s="21"/>
      <c r="AI10" s="21"/>
      <c r="AJ10" s="21"/>
      <c r="AK10" s="21"/>
      <c r="AL10">
        <v>2</v>
      </c>
      <c r="AM10" t="str">
        <f>IF(BC10,D10,"")&amp;IF(BG10,H10,"")&amp;IF(BK10,L10,"")&amp;IF(BO10,P10,"")&amp;IF(BS10,T10,"")&amp;IF(BW10,X10,"")&amp;IF(BC11,D11&amp;Y11,"")</f>
        <v/>
      </c>
      <c r="AN10" t="b">
        <f>OR(BC10,BG10,BK10,BO10,BS10,BW10,BC11)</f>
        <v>0</v>
      </c>
      <c r="AO10" s="7" t="s">
        <v>58</v>
      </c>
      <c r="AP10" t="b">
        <f>OR(BC10,BG10,BK10,BO10,BS10,BW10,BC11)</f>
        <v>0</v>
      </c>
      <c r="AQ10" s="13" t="b">
        <f t="shared" si="2"/>
        <v>0</v>
      </c>
      <c r="AR10" s="13" t="b">
        <f>IF($AN10=TRUE,$AP10&lt;&gt;TRUE)</f>
        <v>0</v>
      </c>
      <c r="AT10" s="14" t="str">
        <f t="shared" si="1"/>
        <v/>
      </c>
      <c r="BC10" t="b">
        <v>0</v>
      </c>
      <c r="BG10" t="b">
        <v>0</v>
      </c>
      <c r="BK10" t="b">
        <v>0</v>
      </c>
      <c r="BO10" t="b">
        <v>0</v>
      </c>
      <c r="BS10" t="b">
        <v>0</v>
      </c>
      <c r="BW10" t="b">
        <v>0</v>
      </c>
    </row>
    <row r="11" spans="2:81">
      <c r="B11" s="1"/>
      <c r="C11" s="18" t="b">
        <f>$BC$11</f>
        <v>0</v>
      </c>
      <c r="D11" s="776" t="s">
        <v>17</v>
      </c>
      <c r="E11" s="776"/>
      <c r="F11" s="776"/>
      <c r="G11" s="776"/>
      <c r="H11" s="776"/>
      <c r="I11" s="776"/>
      <c r="J11" s="776"/>
      <c r="K11" s="776"/>
      <c r="L11" s="776"/>
      <c r="M11" s="776"/>
      <c r="N11" s="776"/>
      <c r="O11" s="776"/>
      <c r="P11" s="776"/>
      <c r="Q11" s="776"/>
      <c r="R11" s="776"/>
      <c r="S11" s="776"/>
      <c r="T11" s="776"/>
      <c r="U11" s="776"/>
      <c r="V11" s="776"/>
      <c r="W11" s="776"/>
      <c r="X11" s="776"/>
      <c r="Y11" s="771"/>
      <c r="Z11" s="771"/>
      <c r="AA11" s="771"/>
      <c r="AB11" s="771"/>
      <c r="AC11" s="771"/>
      <c r="AD11" s="771"/>
      <c r="AE11" s="771"/>
      <c r="AF11" s="771"/>
      <c r="AG11" s="771"/>
      <c r="AH11" s="771"/>
      <c r="AI11" s="771"/>
      <c r="AJ11" s="771"/>
      <c r="AK11" s="771"/>
      <c r="AL11">
        <v>2</v>
      </c>
      <c r="AT11" s="14" t="str">
        <f t="shared" si="1"/>
        <v/>
      </c>
      <c r="BC11" t="b">
        <v>0</v>
      </c>
    </row>
    <row r="12" spans="2:81">
      <c r="B12" s="774" t="s">
        <v>30</v>
      </c>
      <c r="C12" s="774"/>
      <c r="D12" s="774"/>
      <c r="E12" s="774"/>
      <c r="F12" s="774"/>
      <c r="G12" s="774"/>
      <c r="H12" s="774"/>
      <c r="I12" s="774"/>
      <c r="J12" s="774"/>
      <c r="K12" s="774"/>
      <c r="L12" s="774"/>
      <c r="M12" s="774"/>
      <c r="N12" s="774"/>
      <c r="O12" s="774"/>
      <c r="P12" s="774"/>
      <c r="Q12" s="774"/>
      <c r="R12" s="774"/>
      <c r="S12" s="774"/>
      <c r="T12" s="774"/>
      <c r="U12" s="774"/>
      <c r="V12" s="774"/>
      <c r="W12" s="774"/>
      <c r="X12" s="774"/>
      <c r="Y12" s="774"/>
      <c r="Z12" s="774"/>
      <c r="AA12" s="774"/>
      <c r="AB12" s="774"/>
      <c r="AC12" s="774"/>
      <c r="AD12" s="774"/>
      <c r="AE12" s="774"/>
      <c r="AF12" s="774"/>
      <c r="AG12" s="774"/>
      <c r="AH12" s="774"/>
      <c r="AI12" s="774"/>
      <c r="AJ12" s="774"/>
      <c r="AK12" s="4">
        <f>COUNTIF(BB14:BB45,TRUE)+COUNTIF(BB47,TRUE)</f>
        <v>0</v>
      </c>
      <c r="AL12" s="15">
        <v>1</v>
      </c>
      <c r="AM12" t="str">
        <f>IF(AS12="","",AS12)&amp;B12</f>
        <v>【!!!未完全填寫!!!】試驗菌株選擇Bacterial:</v>
      </c>
      <c r="AN12" s="7" t="b">
        <f>AN3</f>
        <v>0</v>
      </c>
      <c r="AO12" s="7" t="s">
        <v>60</v>
      </c>
      <c r="AP12" t="b">
        <f>TRUE</f>
        <v>1</v>
      </c>
      <c r="AQ12" s="13" t="b">
        <f t="shared" si="2"/>
        <v>0</v>
      </c>
      <c r="AR12" s="13" t="b">
        <f>IF($AN12=TRUE,$AP12&lt;&gt;TRUE)</f>
        <v>0</v>
      </c>
      <c r="AS12" t="str">
        <f>IF(OR(AL3=1,AL3=2),IF(AND(AK12&gt;0)=FALSE,"【!!!未完全填寫!!!】",""),"")</f>
        <v>【!!!未完全填寫!!!】</v>
      </c>
      <c r="AT12" s="14" t="str">
        <f t="shared" si="1"/>
        <v/>
      </c>
    </row>
    <row r="13" spans="2:81">
      <c r="B13" s="1"/>
      <c r="C13" s="776" t="s">
        <v>22</v>
      </c>
      <c r="D13" s="776"/>
      <c r="E13" s="776"/>
      <c r="F13" s="776"/>
      <c r="G13" s="776"/>
      <c r="H13" s="776"/>
      <c r="I13" s="776"/>
      <c r="J13" s="776"/>
      <c r="K13" s="776"/>
      <c r="L13" s="776"/>
      <c r="M13" s="776"/>
      <c r="N13" s="776"/>
      <c r="O13" s="776"/>
      <c r="P13" s="776"/>
      <c r="Q13" s="776"/>
      <c r="R13" s="776"/>
      <c r="S13" s="776"/>
      <c r="T13" s="776"/>
      <c r="U13" s="777" t="s">
        <v>0</v>
      </c>
      <c r="V13" s="777"/>
      <c r="W13" s="777"/>
      <c r="X13" s="777"/>
      <c r="Y13" s="777"/>
      <c r="Z13" s="777"/>
      <c r="AA13" s="777"/>
      <c r="AB13" s="777"/>
      <c r="AC13" s="777"/>
      <c r="AD13" s="777"/>
      <c r="AE13" s="777"/>
      <c r="AF13" s="777"/>
      <c r="AG13" s="777"/>
      <c r="AH13" s="777"/>
      <c r="AI13" s="777"/>
      <c r="AJ13" s="777"/>
      <c r="AK13" s="777"/>
      <c r="AL13" s="15">
        <v>2</v>
      </c>
      <c r="AT13" s="14" t="str">
        <f t="shared" si="1"/>
        <v/>
      </c>
    </row>
    <row r="14" spans="2:81">
      <c r="B14" s="18" t="b">
        <f>$BB$14</f>
        <v>0</v>
      </c>
      <c r="C14" s="772" t="s">
        <v>94</v>
      </c>
      <c r="D14" s="772"/>
      <c r="E14" s="772"/>
      <c r="F14" s="772"/>
      <c r="G14" s="772"/>
      <c r="H14" s="772"/>
      <c r="I14" s="772"/>
      <c r="J14" s="772"/>
      <c r="K14" s="772"/>
      <c r="L14" s="772"/>
      <c r="M14" s="772"/>
      <c r="N14" s="772"/>
      <c r="O14" s="772"/>
      <c r="P14" s="772"/>
      <c r="Q14" s="772"/>
      <c r="R14" s="772"/>
      <c r="S14" s="772"/>
      <c r="T14" s="772"/>
      <c r="U14" s="773">
        <v>12154</v>
      </c>
      <c r="V14" s="773"/>
      <c r="W14" s="773"/>
      <c r="X14" s="773"/>
      <c r="Y14" s="773"/>
      <c r="Z14" s="773"/>
      <c r="AA14" s="773"/>
      <c r="AB14" s="773"/>
      <c r="AC14" s="773"/>
      <c r="AD14" s="773"/>
      <c r="AE14" s="773"/>
      <c r="AF14" s="773"/>
      <c r="AG14" s="773"/>
      <c r="AH14" s="773"/>
      <c r="AI14" s="773"/>
      <c r="AJ14" s="773"/>
      <c r="AK14" s="773"/>
      <c r="AL14">
        <v>2</v>
      </c>
      <c r="AM14" t="str">
        <f>IF(BB14,C14&amp;"-"&amp;$U$13&amp;U14,"")</f>
        <v/>
      </c>
      <c r="AN14" t="b">
        <f>B14</f>
        <v>0</v>
      </c>
      <c r="AO14" s="7" t="s">
        <v>59</v>
      </c>
      <c r="AP14" t="b">
        <f>B14</f>
        <v>0</v>
      </c>
      <c r="AQ14" s="13" t="b">
        <f t="shared" si="2"/>
        <v>0</v>
      </c>
      <c r="AR14" s="13" t="b">
        <f>IF($AN14=TRUE,$AP14&lt;&gt;TRUE)</f>
        <v>0</v>
      </c>
      <c r="AT14" s="14" t="str">
        <f t="shared" si="1"/>
        <v/>
      </c>
      <c r="BB14" t="b">
        <v>0</v>
      </c>
      <c r="BT14" t="b">
        <v>0</v>
      </c>
    </row>
    <row r="15" spans="2:81">
      <c r="B15" s="18" t="b">
        <f>$BB$15</f>
        <v>0</v>
      </c>
      <c r="C15" s="772" t="s">
        <v>94</v>
      </c>
      <c r="D15" s="772"/>
      <c r="E15" s="772"/>
      <c r="F15" s="772"/>
      <c r="G15" s="772"/>
      <c r="H15" s="772"/>
      <c r="I15" s="772"/>
      <c r="J15" s="772"/>
      <c r="K15" s="772"/>
      <c r="L15" s="772"/>
      <c r="M15" s="772"/>
      <c r="N15" s="772"/>
      <c r="O15" s="772"/>
      <c r="P15" s="772"/>
      <c r="Q15" s="772"/>
      <c r="R15" s="772"/>
      <c r="S15" s="772"/>
      <c r="T15" s="772"/>
      <c r="U15" s="773">
        <v>10451</v>
      </c>
      <c r="V15" s="773"/>
      <c r="W15" s="773"/>
      <c r="X15" s="773"/>
      <c r="Y15" s="773"/>
      <c r="Z15" s="773"/>
      <c r="AA15" s="773"/>
      <c r="AB15" s="773"/>
      <c r="AC15" s="773"/>
      <c r="AD15" s="773"/>
      <c r="AE15" s="773"/>
      <c r="AF15" s="773"/>
      <c r="AG15" s="773"/>
      <c r="AH15" s="773"/>
      <c r="AI15" s="773"/>
      <c r="AJ15" s="773"/>
      <c r="AK15" s="773"/>
      <c r="AL15">
        <v>2</v>
      </c>
      <c r="AM15" t="str">
        <f t="shared" ref="AM15:AM45" si="3">IF(BB15,C15&amp;"-"&amp;$U$13&amp;U15,"")</f>
        <v/>
      </c>
      <c r="AN15" t="b">
        <f t="shared" ref="AN15:AN45" si="4">B15</f>
        <v>0</v>
      </c>
      <c r="AO15" s="7" t="s">
        <v>62</v>
      </c>
      <c r="AP15" t="b">
        <f t="shared" ref="AP15:AP45" si="5">B15</f>
        <v>0</v>
      </c>
      <c r="AQ15" s="13" t="b">
        <f t="shared" si="2"/>
        <v>0</v>
      </c>
      <c r="AR15" s="13" t="b">
        <f t="shared" ref="AR15:AR45" si="6">IF($AN15=TRUE,$AP15&lt;&gt;TRUE)</f>
        <v>0</v>
      </c>
      <c r="AT15" s="14" t="str">
        <f t="shared" si="1"/>
        <v/>
      </c>
      <c r="BB15" t="b">
        <v>0</v>
      </c>
      <c r="BT15" t="b">
        <v>0</v>
      </c>
    </row>
    <row r="16" spans="2:81">
      <c r="B16" s="18" t="b">
        <f>$BB$16</f>
        <v>0</v>
      </c>
      <c r="C16" s="772" t="s">
        <v>95</v>
      </c>
      <c r="D16" s="772"/>
      <c r="E16" s="772"/>
      <c r="F16" s="772"/>
      <c r="G16" s="772"/>
      <c r="H16" s="772"/>
      <c r="I16" s="772"/>
      <c r="J16" s="772"/>
      <c r="K16" s="772"/>
      <c r="L16" s="772"/>
      <c r="M16" s="772"/>
      <c r="N16" s="772"/>
      <c r="O16" s="772"/>
      <c r="P16" s="772"/>
      <c r="Q16" s="772"/>
      <c r="R16" s="772"/>
      <c r="S16" s="772"/>
      <c r="T16" s="772"/>
      <c r="U16" s="773">
        <v>15211</v>
      </c>
      <c r="V16" s="773"/>
      <c r="W16" s="773"/>
      <c r="X16" s="773"/>
      <c r="Y16" s="773"/>
      <c r="Z16" s="773"/>
      <c r="AA16" s="773"/>
      <c r="AB16" s="773"/>
      <c r="AC16" s="773"/>
      <c r="AD16" s="773"/>
      <c r="AE16" s="773"/>
      <c r="AF16" s="773"/>
      <c r="AG16" s="773"/>
      <c r="AH16" s="773"/>
      <c r="AI16" s="773"/>
      <c r="AJ16" s="773"/>
      <c r="AK16" s="773"/>
      <c r="AL16">
        <v>2</v>
      </c>
      <c r="AM16" t="str">
        <f t="shared" si="3"/>
        <v/>
      </c>
      <c r="AN16" t="b">
        <f t="shared" si="4"/>
        <v>0</v>
      </c>
      <c r="AO16" s="7" t="s">
        <v>63</v>
      </c>
      <c r="AP16" t="b">
        <f t="shared" si="5"/>
        <v>0</v>
      </c>
      <c r="AQ16" s="13" t="b">
        <f t="shared" si="2"/>
        <v>0</v>
      </c>
      <c r="AR16" s="13" t="b">
        <f t="shared" si="6"/>
        <v>0</v>
      </c>
      <c r="AT16" s="14" t="str">
        <f t="shared" si="1"/>
        <v/>
      </c>
      <c r="BB16" t="b">
        <v>0</v>
      </c>
      <c r="BT16" t="b">
        <v>0</v>
      </c>
    </row>
    <row r="17" spans="2:72">
      <c r="B17" s="18" t="b">
        <f>$BB$17</f>
        <v>0</v>
      </c>
      <c r="C17" s="772" t="s">
        <v>96</v>
      </c>
      <c r="D17" s="772"/>
      <c r="E17" s="772"/>
      <c r="F17" s="772"/>
      <c r="G17" s="772"/>
      <c r="H17" s="772"/>
      <c r="I17" s="772"/>
      <c r="J17" s="772"/>
      <c r="K17" s="772"/>
      <c r="L17" s="772"/>
      <c r="M17" s="772"/>
      <c r="N17" s="772"/>
      <c r="O17" s="772"/>
      <c r="P17" s="772"/>
      <c r="Q17" s="772"/>
      <c r="R17" s="772"/>
      <c r="S17" s="772"/>
      <c r="T17" s="772"/>
      <c r="U17" s="773">
        <v>11030</v>
      </c>
      <c r="V17" s="773"/>
      <c r="W17" s="773"/>
      <c r="X17" s="773"/>
      <c r="Y17" s="773"/>
      <c r="Z17" s="773"/>
      <c r="AA17" s="773"/>
      <c r="AB17" s="773"/>
      <c r="AC17" s="773"/>
      <c r="AD17" s="773"/>
      <c r="AE17" s="773"/>
      <c r="AF17" s="773"/>
      <c r="AG17" s="773"/>
      <c r="AH17" s="773"/>
      <c r="AI17" s="773"/>
      <c r="AJ17" s="773"/>
      <c r="AK17" s="773"/>
      <c r="AL17">
        <v>2</v>
      </c>
      <c r="AM17" t="str">
        <f t="shared" si="3"/>
        <v/>
      </c>
      <c r="AN17" t="b">
        <f t="shared" si="4"/>
        <v>0</v>
      </c>
      <c r="AO17" s="7" t="s">
        <v>64</v>
      </c>
      <c r="AP17" t="b">
        <f t="shared" si="5"/>
        <v>0</v>
      </c>
      <c r="AQ17" s="13" t="b">
        <f t="shared" si="2"/>
        <v>0</v>
      </c>
      <c r="AR17" s="13" t="b">
        <f t="shared" si="6"/>
        <v>0</v>
      </c>
      <c r="AT17" s="14" t="str">
        <f t="shared" si="1"/>
        <v/>
      </c>
      <c r="BB17" t="b">
        <v>0</v>
      </c>
      <c r="BT17" t="b">
        <v>0</v>
      </c>
    </row>
    <row r="18" spans="2:72">
      <c r="B18" s="18" t="b">
        <f>$BB$18</f>
        <v>0</v>
      </c>
      <c r="C18" s="772" t="s">
        <v>97</v>
      </c>
      <c r="D18" s="772"/>
      <c r="E18" s="772"/>
      <c r="F18" s="772"/>
      <c r="G18" s="772"/>
      <c r="H18" s="772"/>
      <c r="I18" s="772"/>
      <c r="J18" s="772"/>
      <c r="K18" s="772"/>
      <c r="L18" s="772"/>
      <c r="M18" s="772"/>
      <c r="N18" s="772"/>
      <c r="O18" s="772"/>
      <c r="P18" s="772"/>
      <c r="Q18" s="772"/>
      <c r="R18" s="772"/>
      <c r="S18" s="772"/>
      <c r="T18" s="772"/>
      <c r="U18" s="773">
        <v>10447</v>
      </c>
      <c r="V18" s="773"/>
      <c r="W18" s="773"/>
      <c r="X18" s="773"/>
      <c r="Y18" s="773"/>
      <c r="Z18" s="773"/>
      <c r="AA18" s="773"/>
      <c r="AB18" s="773"/>
      <c r="AC18" s="773"/>
      <c r="AD18" s="773"/>
      <c r="AE18" s="773"/>
      <c r="AF18" s="773"/>
      <c r="AG18" s="773"/>
      <c r="AH18" s="773"/>
      <c r="AI18" s="773"/>
      <c r="AJ18" s="773"/>
      <c r="AK18" s="773"/>
      <c r="AL18">
        <v>2</v>
      </c>
      <c r="AM18" t="str">
        <f t="shared" si="3"/>
        <v/>
      </c>
      <c r="AN18" t="b">
        <f t="shared" si="4"/>
        <v>0</v>
      </c>
      <c r="AO18" s="7" t="s">
        <v>65</v>
      </c>
      <c r="AP18" t="b">
        <f t="shared" si="5"/>
        <v>0</v>
      </c>
      <c r="AQ18" s="13" t="b">
        <f t="shared" si="2"/>
        <v>0</v>
      </c>
      <c r="AR18" s="13" t="b">
        <f t="shared" si="6"/>
        <v>0</v>
      </c>
      <c r="AT18" s="14" t="str">
        <f t="shared" si="1"/>
        <v/>
      </c>
      <c r="BB18" t="b">
        <v>0</v>
      </c>
      <c r="BT18" t="b">
        <v>0</v>
      </c>
    </row>
    <row r="19" spans="2:72">
      <c r="B19" s="18" t="b">
        <f>$BB$19</f>
        <v>0</v>
      </c>
      <c r="C19" s="772" t="s">
        <v>98</v>
      </c>
      <c r="D19" s="772"/>
      <c r="E19" s="772"/>
      <c r="F19" s="772"/>
      <c r="G19" s="772"/>
      <c r="H19" s="772"/>
      <c r="I19" s="772"/>
      <c r="J19" s="772"/>
      <c r="K19" s="772"/>
      <c r="L19" s="772"/>
      <c r="M19" s="772"/>
      <c r="N19" s="772"/>
      <c r="O19" s="772"/>
      <c r="P19" s="772"/>
      <c r="Q19" s="772"/>
      <c r="R19" s="772"/>
      <c r="S19" s="772"/>
      <c r="T19" s="772"/>
      <c r="U19" s="773">
        <v>10789</v>
      </c>
      <c r="V19" s="773"/>
      <c r="W19" s="773"/>
      <c r="X19" s="773"/>
      <c r="Y19" s="773"/>
      <c r="Z19" s="773"/>
      <c r="AA19" s="773"/>
      <c r="AB19" s="773"/>
      <c r="AC19" s="773"/>
      <c r="AD19" s="773"/>
      <c r="AE19" s="773"/>
      <c r="AF19" s="773"/>
      <c r="AG19" s="773"/>
      <c r="AH19" s="773"/>
      <c r="AI19" s="773"/>
      <c r="AJ19" s="773"/>
      <c r="AK19" s="773"/>
      <c r="AL19">
        <v>2</v>
      </c>
      <c r="AM19" t="str">
        <f t="shared" si="3"/>
        <v/>
      </c>
      <c r="AN19" t="b">
        <f t="shared" si="4"/>
        <v>0</v>
      </c>
      <c r="AO19" s="7" t="s">
        <v>66</v>
      </c>
      <c r="AP19" t="b">
        <f t="shared" si="5"/>
        <v>0</v>
      </c>
      <c r="AQ19" s="13" t="b">
        <f t="shared" si="2"/>
        <v>0</v>
      </c>
      <c r="AR19" s="13" t="b">
        <f t="shared" si="6"/>
        <v>0</v>
      </c>
      <c r="AT19" s="14" t="str">
        <f t="shared" si="1"/>
        <v/>
      </c>
      <c r="BB19" t="b">
        <v>0</v>
      </c>
      <c r="BT19" t="b">
        <v>0</v>
      </c>
    </row>
    <row r="20" spans="2:72">
      <c r="B20" s="18" t="b">
        <f>$BB$20</f>
        <v>0</v>
      </c>
      <c r="C20" s="772" t="s">
        <v>99</v>
      </c>
      <c r="D20" s="772"/>
      <c r="E20" s="772"/>
      <c r="F20" s="772"/>
      <c r="G20" s="772"/>
      <c r="H20" s="772"/>
      <c r="I20" s="772"/>
      <c r="J20" s="772"/>
      <c r="K20" s="772"/>
      <c r="L20" s="772"/>
      <c r="M20" s="772"/>
      <c r="N20" s="772"/>
      <c r="O20" s="772"/>
      <c r="P20" s="772"/>
      <c r="Q20" s="772"/>
      <c r="R20" s="772"/>
      <c r="S20" s="772"/>
      <c r="T20" s="772"/>
      <c r="U20" s="773">
        <v>10793</v>
      </c>
      <c r="V20" s="773"/>
      <c r="W20" s="773"/>
      <c r="X20" s="773"/>
      <c r="Y20" s="773"/>
      <c r="Z20" s="773"/>
      <c r="AA20" s="773"/>
      <c r="AB20" s="773"/>
      <c r="AC20" s="773"/>
      <c r="AD20" s="773"/>
      <c r="AE20" s="773"/>
      <c r="AF20" s="773"/>
      <c r="AG20" s="773"/>
      <c r="AH20" s="773"/>
      <c r="AI20" s="773"/>
      <c r="AJ20" s="773"/>
      <c r="AK20" s="773"/>
      <c r="AL20">
        <v>2</v>
      </c>
      <c r="AM20" t="str">
        <f t="shared" si="3"/>
        <v/>
      </c>
      <c r="AN20" t="b">
        <f t="shared" si="4"/>
        <v>0</v>
      </c>
      <c r="AO20" s="7" t="s">
        <v>67</v>
      </c>
      <c r="AP20" t="b">
        <f t="shared" si="5"/>
        <v>0</v>
      </c>
      <c r="AQ20" s="13" t="b">
        <f t="shared" si="2"/>
        <v>0</v>
      </c>
      <c r="AR20" s="13" t="b">
        <f t="shared" si="6"/>
        <v>0</v>
      </c>
      <c r="AT20" s="14" t="str">
        <f t="shared" si="1"/>
        <v/>
      </c>
      <c r="BB20" t="b">
        <v>0</v>
      </c>
      <c r="BT20" t="b">
        <v>0</v>
      </c>
    </row>
    <row r="21" spans="2:72">
      <c r="B21" s="18" t="b">
        <f>$BB$21</f>
        <v>0</v>
      </c>
      <c r="C21" s="772" t="s">
        <v>100</v>
      </c>
      <c r="D21" s="772"/>
      <c r="E21" s="772"/>
      <c r="F21" s="772"/>
      <c r="G21" s="772"/>
      <c r="H21" s="772"/>
      <c r="I21" s="772"/>
      <c r="J21" s="772"/>
      <c r="K21" s="772"/>
      <c r="L21" s="772"/>
      <c r="M21" s="772"/>
      <c r="N21" s="772"/>
      <c r="O21" s="772"/>
      <c r="P21" s="772"/>
      <c r="Q21" s="772"/>
      <c r="R21" s="772"/>
      <c r="S21" s="772"/>
      <c r="T21" s="772"/>
      <c r="U21" s="773">
        <v>14848</v>
      </c>
      <c r="V21" s="773"/>
      <c r="W21" s="773"/>
      <c r="X21" s="773"/>
      <c r="Y21" s="773"/>
      <c r="Z21" s="773"/>
      <c r="AA21" s="773"/>
      <c r="AB21" s="773"/>
      <c r="AC21" s="773"/>
      <c r="AD21" s="773"/>
      <c r="AE21" s="773"/>
      <c r="AF21" s="773"/>
      <c r="AG21" s="773"/>
      <c r="AH21" s="773"/>
      <c r="AI21" s="773"/>
      <c r="AJ21" s="773"/>
      <c r="AK21" s="773"/>
      <c r="AL21">
        <v>2</v>
      </c>
      <c r="AM21" t="str">
        <f t="shared" si="3"/>
        <v/>
      </c>
      <c r="AN21" t="b">
        <f t="shared" si="4"/>
        <v>0</v>
      </c>
      <c r="AO21" s="7" t="s">
        <v>68</v>
      </c>
      <c r="AP21" t="b">
        <f t="shared" si="5"/>
        <v>0</v>
      </c>
      <c r="AQ21" s="13" t="b">
        <f t="shared" si="2"/>
        <v>0</v>
      </c>
      <c r="AR21" s="13" t="b">
        <f t="shared" si="6"/>
        <v>0</v>
      </c>
      <c r="AT21" s="14" t="str">
        <f t="shared" si="1"/>
        <v/>
      </c>
      <c r="BB21" t="b">
        <v>0</v>
      </c>
      <c r="BT21" t="b">
        <v>0</v>
      </c>
    </row>
    <row r="22" spans="2:72">
      <c r="B22" s="18" t="b">
        <f>$BB$22</f>
        <v>0</v>
      </c>
      <c r="C22" s="772" t="s">
        <v>101</v>
      </c>
      <c r="D22" s="772"/>
      <c r="E22" s="772"/>
      <c r="F22" s="772"/>
      <c r="G22" s="772"/>
      <c r="H22" s="772"/>
      <c r="I22" s="772"/>
      <c r="J22" s="772"/>
      <c r="K22" s="772"/>
      <c r="L22" s="772"/>
      <c r="M22" s="772"/>
      <c r="N22" s="772"/>
      <c r="O22" s="772"/>
      <c r="P22" s="772"/>
      <c r="Q22" s="772"/>
      <c r="R22" s="772"/>
      <c r="S22" s="772"/>
      <c r="T22" s="772"/>
      <c r="U22" s="773">
        <v>11634</v>
      </c>
      <c r="V22" s="773"/>
      <c r="W22" s="773"/>
      <c r="X22" s="773"/>
      <c r="Y22" s="773"/>
      <c r="Z22" s="773"/>
      <c r="AA22" s="773"/>
      <c r="AB22" s="773"/>
      <c r="AC22" s="773"/>
      <c r="AD22" s="773"/>
      <c r="AE22" s="773"/>
      <c r="AF22" s="773"/>
      <c r="AG22" s="773"/>
      <c r="AH22" s="773"/>
      <c r="AI22" s="773"/>
      <c r="AJ22" s="773"/>
      <c r="AK22" s="773"/>
      <c r="AL22">
        <v>2</v>
      </c>
      <c r="AM22" t="str">
        <f t="shared" si="3"/>
        <v/>
      </c>
      <c r="AN22" t="b">
        <f t="shared" si="4"/>
        <v>0</v>
      </c>
      <c r="AO22" s="7" t="s">
        <v>69</v>
      </c>
      <c r="AP22" t="b">
        <f t="shared" si="5"/>
        <v>0</v>
      </c>
      <c r="AQ22" s="13" t="b">
        <f t="shared" si="2"/>
        <v>0</v>
      </c>
      <c r="AR22" s="13" t="b">
        <f t="shared" si="6"/>
        <v>0</v>
      </c>
      <c r="AT22" s="14" t="str">
        <f t="shared" si="1"/>
        <v/>
      </c>
      <c r="BB22" t="b">
        <v>0</v>
      </c>
      <c r="BT22" t="b">
        <v>0</v>
      </c>
    </row>
    <row r="23" spans="2:72">
      <c r="B23" s="18" t="b">
        <f>$BB$23</f>
        <v>0</v>
      </c>
      <c r="C23" s="772" t="s">
        <v>102</v>
      </c>
      <c r="D23" s="772"/>
      <c r="E23" s="772"/>
      <c r="F23" s="772"/>
      <c r="G23" s="772"/>
      <c r="H23" s="772"/>
      <c r="I23" s="772"/>
      <c r="J23" s="772"/>
      <c r="K23" s="772"/>
      <c r="L23" s="772"/>
      <c r="M23" s="772"/>
      <c r="N23" s="772"/>
      <c r="O23" s="772"/>
      <c r="P23" s="772"/>
      <c r="Q23" s="772"/>
      <c r="R23" s="772"/>
      <c r="S23" s="772"/>
      <c r="T23" s="772"/>
      <c r="U23" s="773">
        <v>11633</v>
      </c>
      <c r="V23" s="773"/>
      <c r="W23" s="773"/>
      <c r="X23" s="773"/>
      <c r="Y23" s="773"/>
      <c r="Z23" s="773"/>
      <c r="AA23" s="773"/>
      <c r="AB23" s="773"/>
      <c r="AC23" s="773"/>
      <c r="AD23" s="773"/>
      <c r="AE23" s="773"/>
      <c r="AF23" s="773"/>
      <c r="AG23" s="773"/>
      <c r="AH23" s="773"/>
      <c r="AI23" s="773"/>
      <c r="AJ23" s="773"/>
      <c r="AK23" s="773"/>
      <c r="AL23">
        <v>2</v>
      </c>
      <c r="AM23" t="str">
        <f t="shared" si="3"/>
        <v/>
      </c>
      <c r="AN23" t="b">
        <f t="shared" si="4"/>
        <v>0</v>
      </c>
      <c r="AO23" s="7" t="s">
        <v>70</v>
      </c>
      <c r="AP23" t="b">
        <f t="shared" si="5"/>
        <v>0</v>
      </c>
      <c r="AQ23" s="13" t="b">
        <f t="shared" si="2"/>
        <v>0</v>
      </c>
      <c r="AR23" s="13" t="b">
        <f t="shared" si="6"/>
        <v>0</v>
      </c>
      <c r="AT23" s="14" t="str">
        <f t="shared" si="1"/>
        <v/>
      </c>
      <c r="BB23" t="b">
        <v>0</v>
      </c>
      <c r="BT23" t="b">
        <v>0</v>
      </c>
    </row>
    <row r="24" spans="2:72">
      <c r="B24" s="18" t="b">
        <f>$BB$24</f>
        <v>0</v>
      </c>
      <c r="C24" s="772" t="s">
        <v>103</v>
      </c>
      <c r="D24" s="772"/>
      <c r="E24" s="772"/>
      <c r="F24" s="772"/>
      <c r="G24" s="772"/>
      <c r="H24" s="772"/>
      <c r="I24" s="772"/>
      <c r="J24" s="772"/>
      <c r="K24" s="772"/>
      <c r="L24" s="772"/>
      <c r="M24" s="772"/>
      <c r="N24" s="772"/>
      <c r="O24" s="772"/>
      <c r="P24" s="772"/>
      <c r="Q24" s="772"/>
      <c r="R24" s="772"/>
      <c r="S24" s="772"/>
      <c r="T24" s="772"/>
      <c r="U24" s="773">
        <v>10591</v>
      </c>
      <c r="V24" s="773"/>
      <c r="W24" s="773"/>
      <c r="X24" s="773"/>
      <c r="Y24" s="773"/>
      <c r="Z24" s="773"/>
      <c r="AA24" s="773"/>
      <c r="AB24" s="773"/>
      <c r="AC24" s="773"/>
      <c r="AD24" s="773"/>
      <c r="AE24" s="773"/>
      <c r="AF24" s="773"/>
      <c r="AG24" s="773"/>
      <c r="AH24" s="773"/>
      <c r="AI24" s="773"/>
      <c r="AJ24" s="773"/>
      <c r="AK24" s="773"/>
      <c r="AL24">
        <v>2</v>
      </c>
      <c r="AM24" t="str">
        <f t="shared" si="3"/>
        <v/>
      </c>
      <c r="AN24" t="b">
        <f t="shared" si="4"/>
        <v>0</v>
      </c>
      <c r="AO24" s="7" t="s">
        <v>71</v>
      </c>
      <c r="AP24" t="b">
        <f t="shared" si="5"/>
        <v>0</v>
      </c>
      <c r="AQ24" s="13" t="b">
        <f t="shared" si="2"/>
        <v>0</v>
      </c>
      <c r="AR24" s="13" t="b">
        <f t="shared" si="6"/>
        <v>0</v>
      </c>
      <c r="AT24" s="14" t="str">
        <f t="shared" si="1"/>
        <v/>
      </c>
      <c r="BB24" t="b">
        <v>0</v>
      </c>
      <c r="BT24" t="b">
        <v>0</v>
      </c>
    </row>
    <row r="25" spans="2:72">
      <c r="B25" s="18" t="b">
        <f>$BB$25</f>
        <v>0</v>
      </c>
      <c r="C25" s="772" t="s">
        <v>104</v>
      </c>
      <c r="D25" s="772"/>
      <c r="E25" s="772"/>
      <c r="F25" s="772"/>
      <c r="G25" s="772"/>
      <c r="H25" s="772"/>
      <c r="I25" s="772"/>
      <c r="J25" s="772"/>
      <c r="K25" s="772"/>
      <c r="L25" s="772"/>
      <c r="M25" s="772"/>
      <c r="N25" s="772"/>
      <c r="O25" s="772"/>
      <c r="P25" s="772"/>
      <c r="Q25" s="772"/>
      <c r="R25" s="772"/>
      <c r="S25" s="772"/>
      <c r="T25" s="772"/>
      <c r="U25" s="773">
        <v>13856</v>
      </c>
      <c r="V25" s="773"/>
      <c r="W25" s="773"/>
      <c r="X25" s="773"/>
      <c r="Y25" s="773"/>
      <c r="Z25" s="773"/>
      <c r="AA25" s="773"/>
      <c r="AB25" s="773"/>
      <c r="AC25" s="773"/>
      <c r="AD25" s="773"/>
      <c r="AE25" s="773"/>
      <c r="AF25" s="773"/>
      <c r="AG25" s="773"/>
      <c r="AH25" s="773"/>
      <c r="AI25" s="773"/>
      <c r="AJ25" s="773"/>
      <c r="AK25" s="773"/>
      <c r="AL25">
        <v>2</v>
      </c>
      <c r="AM25" t="str">
        <f t="shared" si="3"/>
        <v/>
      </c>
      <c r="AN25" t="b">
        <f t="shared" si="4"/>
        <v>0</v>
      </c>
      <c r="AO25" s="7" t="s">
        <v>72</v>
      </c>
      <c r="AP25" t="b">
        <f t="shared" si="5"/>
        <v>0</v>
      </c>
      <c r="AQ25" s="13" t="b">
        <f t="shared" si="2"/>
        <v>0</v>
      </c>
      <c r="AR25" s="13" t="b">
        <f t="shared" si="6"/>
        <v>0</v>
      </c>
      <c r="AT25" s="14" t="str">
        <f t="shared" si="1"/>
        <v/>
      </c>
      <c r="BB25" t="b">
        <v>0</v>
      </c>
      <c r="BT25" t="b">
        <v>0</v>
      </c>
    </row>
    <row r="26" spans="2:72">
      <c r="B26" s="18" t="b">
        <f>$BB$26</f>
        <v>0</v>
      </c>
      <c r="C26" s="772" t="s">
        <v>105</v>
      </c>
      <c r="D26" s="772"/>
      <c r="E26" s="772"/>
      <c r="F26" s="772"/>
      <c r="G26" s="772"/>
      <c r="H26" s="772"/>
      <c r="I26" s="772"/>
      <c r="J26" s="772"/>
      <c r="K26" s="772"/>
      <c r="L26" s="772"/>
      <c r="M26" s="772"/>
      <c r="N26" s="772"/>
      <c r="O26" s="772"/>
      <c r="P26" s="772"/>
      <c r="Q26" s="772"/>
      <c r="R26" s="772"/>
      <c r="S26" s="772"/>
      <c r="T26" s="772"/>
      <c r="U26" s="773">
        <v>12903</v>
      </c>
      <c r="V26" s="773"/>
      <c r="W26" s="773"/>
      <c r="X26" s="773"/>
      <c r="Y26" s="773"/>
      <c r="Z26" s="773"/>
      <c r="AA26" s="773"/>
      <c r="AB26" s="773"/>
      <c r="AC26" s="773"/>
      <c r="AD26" s="773"/>
      <c r="AE26" s="773"/>
      <c r="AF26" s="773"/>
      <c r="AG26" s="773"/>
      <c r="AH26" s="773"/>
      <c r="AI26" s="773"/>
      <c r="AJ26" s="773"/>
      <c r="AK26" s="773"/>
      <c r="AL26">
        <v>2</v>
      </c>
      <c r="AM26" t="str">
        <f t="shared" si="3"/>
        <v/>
      </c>
      <c r="AN26" t="b">
        <f t="shared" si="4"/>
        <v>0</v>
      </c>
      <c r="AO26" s="7" t="s">
        <v>73</v>
      </c>
      <c r="AP26" t="b">
        <f t="shared" si="5"/>
        <v>0</v>
      </c>
      <c r="AQ26" s="13" t="b">
        <f t="shared" si="2"/>
        <v>0</v>
      </c>
      <c r="AR26" s="13" t="b">
        <f t="shared" si="6"/>
        <v>0</v>
      </c>
      <c r="AT26" s="14" t="str">
        <f t="shared" si="1"/>
        <v/>
      </c>
      <c r="BB26" t="b">
        <v>0</v>
      </c>
      <c r="BT26" t="b">
        <v>0</v>
      </c>
    </row>
    <row r="27" spans="2:72">
      <c r="B27" s="18" t="b">
        <f>$BB$27</f>
        <v>0</v>
      </c>
      <c r="C27" s="772" t="s">
        <v>106</v>
      </c>
      <c r="D27" s="772"/>
      <c r="E27" s="772"/>
      <c r="F27" s="772"/>
      <c r="G27" s="772"/>
      <c r="H27" s="772"/>
      <c r="I27" s="772"/>
      <c r="J27" s="772"/>
      <c r="K27" s="772"/>
      <c r="L27" s="772"/>
      <c r="M27" s="772"/>
      <c r="N27" s="772"/>
      <c r="O27" s="772"/>
      <c r="P27" s="772"/>
      <c r="Q27" s="772"/>
      <c r="R27" s="772"/>
      <c r="S27" s="772"/>
      <c r="T27" s="772"/>
      <c r="U27" s="773">
        <v>21538</v>
      </c>
      <c r="V27" s="773"/>
      <c r="W27" s="773"/>
      <c r="X27" s="773"/>
      <c r="Y27" s="773"/>
      <c r="Z27" s="773"/>
      <c r="AA27" s="773"/>
      <c r="AB27" s="773"/>
      <c r="AC27" s="773"/>
      <c r="AD27" s="773"/>
      <c r="AE27" s="773"/>
      <c r="AF27" s="773"/>
      <c r="AG27" s="773"/>
      <c r="AH27" s="773"/>
      <c r="AI27" s="773"/>
      <c r="AJ27" s="773"/>
      <c r="AK27" s="773"/>
      <c r="AL27">
        <v>2</v>
      </c>
      <c r="AM27" t="str">
        <f t="shared" si="3"/>
        <v/>
      </c>
      <c r="AN27" t="b">
        <f t="shared" si="4"/>
        <v>0</v>
      </c>
      <c r="AO27" s="7" t="s">
        <v>74</v>
      </c>
      <c r="AP27" t="b">
        <f t="shared" si="5"/>
        <v>0</v>
      </c>
      <c r="AQ27" s="13" t="b">
        <f t="shared" si="2"/>
        <v>0</v>
      </c>
      <c r="AR27" s="13" t="b">
        <f t="shared" si="6"/>
        <v>0</v>
      </c>
      <c r="AT27" s="14" t="str">
        <f t="shared" si="1"/>
        <v/>
      </c>
      <c r="BB27" t="b">
        <v>0</v>
      </c>
      <c r="BT27" t="b">
        <v>0</v>
      </c>
    </row>
    <row r="28" spans="2:72">
      <c r="B28" s="18" t="b">
        <f>$BB$28</f>
        <v>0</v>
      </c>
      <c r="C28" s="772" t="s">
        <v>107</v>
      </c>
      <c r="D28" s="772"/>
      <c r="E28" s="772"/>
      <c r="F28" s="772"/>
      <c r="G28" s="772"/>
      <c r="H28" s="772"/>
      <c r="I28" s="772"/>
      <c r="J28" s="772"/>
      <c r="K28" s="772"/>
      <c r="L28" s="772"/>
      <c r="M28" s="772"/>
      <c r="N28" s="772"/>
      <c r="O28" s="772"/>
      <c r="P28" s="772"/>
      <c r="Q28" s="772"/>
      <c r="R28" s="772"/>
      <c r="S28" s="772"/>
      <c r="T28" s="772"/>
      <c r="U28" s="773">
        <v>22950</v>
      </c>
      <c r="V28" s="773"/>
      <c r="W28" s="773"/>
      <c r="X28" s="773"/>
      <c r="Y28" s="773"/>
      <c r="Z28" s="773"/>
      <c r="AA28" s="773"/>
      <c r="AB28" s="773"/>
      <c r="AC28" s="773"/>
      <c r="AD28" s="773"/>
      <c r="AE28" s="773"/>
      <c r="AF28" s="773"/>
      <c r="AG28" s="773"/>
      <c r="AH28" s="773"/>
      <c r="AI28" s="773"/>
      <c r="AJ28" s="773"/>
      <c r="AK28" s="773"/>
      <c r="AL28">
        <v>2</v>
      </c>
      <c r="AM28" t="str">
        <f t="shared" si="3"/>
        <v/>
      </c>
      <c r="AN28" t="b">
        <f t="shared" si="4"/>
        <v>0</v>
      </c>
      <c r="AO28" s="7" t="s">
        <v>75</v>
      </c>
      <c r="AP28" t="b">
        <f t="shared" si="5"/>
        <v>0</v>
      </c>
      <c r="AQ28" s="13" t="b">
        <f t="shared" si="2"/>
        <v>0</v>
      </c>
      <c r="AR28" s="13" t="b">
        <f t="shared" si="6"/>
        <v>0</v>
      </c>
      <c r="AT28" s="14" t="str">
        <f t="shared" si="1"/>
        <v/>
      </c>
      <c r="BB28" t="b">
        <v>0</v>
      </c>
      <c r="BT28" t="b">
        <v>0</v>
      </c>
    </row>
    <row r="29" spans="2:72">
      <c r="B29" s="18" t="b">
        <f>$BB$29</f>
        <v>0</v>
      </c>
      <c r="C29" s="772" t="s">
        <v>108</v>
      </c>
      <c r="D29" s="772"/>
      <c r="E29" s="772"/>
      <c r="F29" s="772"/>
      <c r="G29" s="772"/>
      <c r="H29" s="772"/>
      <c r="I29" s="772"/>
      <c r="J29" s="772"/>
      <c r="K29" s="772"/>
      <c r="L29" s="772"/>
      <c r="M29" s="772"/>
      <c r="N29" s="772"/>
      <c r="O29" s="772"/>
      <c r="P29" s="772"/>
      <c r="Q29" s="772"/>
      <c r="R29" s="772"/>
      <c r="S29" s="772"/>
      <c r="T29" s="772"/>
      <c r="U29" s="773">
        <v>30506</v>
      </c>
      <c r="V29" s="773"/>
      <c r="W29" s="773"/>
      <c r="X29" s="773"/>
      <c r="Y29" s="773"/>
      <c r="Z29" s="773"/>
      <c r="AA29" s="773"/>
      <c r="AB29" s="773"/>
      <c r="AC29" s="773"/>
      <c r="AD29" s="773"/>
      <c r="AE29" s="773"/>
      <c r="AF29" s="773"/>
      <c r="AG29" s="773"/>
      <c r="AH29" s="773"/>
      <c r="AI29" s="773"/>
      <c r="AJ29" s="773"/>
      <c r="AK29" s="773"/>
      <c r="AL29">
        <v>2</v>
      </c>
      <c r="AM29" t="str">
        <f t="shared" si="3"/>
        <v/>
      </c>
      <c r="AN29" t="b">
        <f t="shared" si="4"/>
        <v>0</v>
      </c>
      <c r="AO29" s="7" t="s">
        <v>76</v>
      </c>
      <c r="AP29" t="b">
        <f t="shared" si="5"/>
        <v>0</v>
      </c>
      <c r="AQ29" s="13" t="b">
        <f t="shared" si="2"/>
        <v>0</v>
      </c>
      <c r="AR29" s="13" t="b">
        <f t="shared" si="6"/>
        <v>0</v>
      </c>
      <c r="AT29" s="14" t="str">
        <f t="shared" si="1"/>
        <v/>
      </c>
      <c r="BB29" t="b">
        <v>0</v>
      </c>
      <c r="BT29" t="b">
        <v>0</v>
      </c>
    </row>
    <row r="30" spans="2:72">
      <c r="B30" s="18" t="b">
        <f>$BB$30</f>
        <v>0</v>
      </c>
      <c r="C30" s="772" t="s">
        <v>109</v>
      </c>
      <c r="D30" s="772"/>
      <c r="E30" s="772"/>
      <c r="F30" s="772"/>
      <c r="G30" s="772"/>
      <c r="H30" s="772"/>
      <c r="I30" s="772"/>
      <c r="J30" s="772"/>
      <c r="K30" s="772"/>
      <c r="L30" s="772"/>
      <c r="M30" s="772"/>
      <c r="N30" s="772"/>
      <c r="O30" s="772"/>
      <c r="P30" s="772"/>
      <c r="Q30" s="772"/>
      <c r="R30" s="772"/>
      <c r="S30" s="772"/>
      <c r="T30" s="772"/>
      <c r="U30" s="773">
        <v>12947</v>
      </c>
      <c r="V30" s="773"/>
      <c r="W30" s="773"/>
      <c r="X30" s="773"/>
      <c r="Y30" s="773"/>
      <c r="Z30" s="773"/>
      <c r="AA30" s="773"/>
      <c r="AB30" s="773"/>
      <c r="AC30" s="773"/>
      <c r="AD30" s="773"/>
      <c r="AE30" s="773"/>
      <c r="AF30" s="773"/>
      <c r="AG30" s="773"/>
      <c r="AH30" s="773"/>
      <c r="AI30" s="773"/>
      <c r="AJ30" s="773"/>
      <c r="AK30" s="773"/>
      <c r="AL30">
        <v>2</v>
      </c>
      <c r="AM30" t="str">
        <f t="shared" si="3"/>
        <v/>
      </c>
      <c r="AN30" t="b">
        <f t="shared" si="4"/>
        <v>0</v>
      </c>
      <c r="AO30" s="7" t="s">
        <v>77</v>
      </c>
      <c r="AP30" t="b">
        <f t="shared" si="5"/>
        <v>0</v>
      </c>
      <c r="AQ30" s="13" t="b">
        <f t="shared" si="2"/>
        <v>0</v>
      </c>
      <c r="AR30" s="13" t="b">
        <f t="shared" si="6"/>
        <v>0</v>
      </c>
      <c r="AT30" s="14" t="str">
        <f t="shared" si="1"/>
        <v/>
      </c>
      <c r="BB30" t="b">
        <v>0</v>
      </c>
      <c r="BT30" t="b">
        <v>0</v>
      </c>
    </row>
    <row r="31" spans="2:72">
      <c r="B31" s="18" t="b">
        <f>$BB$31</f>
        <v>0</v>
      </c>
      <c r="C31" s="772" t="s">
        <v>109</v>
      </c>
      <c r="D31" s="772"/>
      <c r="E31" s="772"/>
      <c r="F31" s="772"/>
      <c r="G31" s="772"/>
      <c r="H31" s="772"/>
      <c r="I31" s="772"/>
      <c r="J31" s="772"/>
      <c r="K31" s="772"/>
      <c r="L31" s="772"/>
      <c r="M31" s="772"/>
      <c r="N31" s="772"/>
      <c r="O31" s="772"/>
      <c r="P31" s="772"/>
      <c r="Q31" s="772"/>
      <c r="R31" s="772"/>
      <c r="S31" s="772"/>
      <c r="T31" s="772"/>
      <c r="U31" s="773">
        <v>10747</v>
      </c>
      <c r="V31" s="773"/>
      <c r="W31" s="773"/>
      <c r="X31" s="773"/>
      <c r="Y31" s="773"/>
      <c r="Z31" s="773"/>
      <c r="AA31" s="773"/>
      <c r="AB31" s="773"/>
      <c r="AC31" s="773"/>
      <c r="AD31" s="773"/>
      <c r="AE31" s="773"/>
      <c r="AF31" s="773"/>
      <c r="AG31" s="773"/>
      <c r="AH31" s="773"/>
      <c r="AI31" s="773"/>
      <c r="AJ31" s="773"/>
      <c r="AK31" s="773"/>
      <c r="AL31">
        <v>2</v>
      </c>
      <c r="AM31" t="str">
        <f t="shared" si="3"/>
        <v/>
      </c>
      <c r="AN31" t="b">
        <f t="shared" si="4"/>
        <v>0</v>
      </c>
      <c r="AO31" s="7" t="s">
        <v>78</v>
      </c>
      <c r="AP31" t="b">
        <f t="shared" si="5"/>
        <v>0</v>
      </c>
      <c r="AQ31" s="13" t="b">
        <f t="shared" si="2"/>
        <v>0</v>
      </c>
      <c r="AR31" s="13" t="b">
        <f t="shared" si="6"/>
        <v>0</v>
      </c>
      <c r="AT31" s="14" t="str">
        <f t="shared" si="1"/>
        <v/>
      </c>
      <c r="BB31" t="b">
        <v>0</v>
      </c>
      <c r="BT31" t="b">
        <v>0</v>
      </c>
    </row>
    <row r="32" spans="2:72">
      <c r="B32" s="18" t="b">
        <f>$BB$32</f>
        <v>0</v>
      </c>
      <c r="C32" s="772" t="s">
        <v>110</v>
      </c>
      <c r="D32" s="772"/>
      <c r="E32" s="772"/>
      <c r="F32" s="772"/>
      <c r="G32" s="772"/>
      <c r="H32" s="772"/>
      <c r="I32" s="772"/>
      <c r="J32" s="772"/>
      <c r="K32" s="772"/>
      <c r="L32" s="772"/>
      <c r="M32" s="772"/>
      <c r="N32" s="772"/>
      <c r="O32" s="772"/>
      <c r="P32" s="772"/>
      <c r="Q32" s="772"/>
      <c r="R32" s="772"/>
      <c r="S32" s="772"/>
      <c r="T32" s="772"/>
      <c r="U32" s="773">
        <v>16082</v>
      </c>
      <c r="V32" s="773"/>
      <c r="W32" s="773"/>
      <c r="X32" s="773"/>
      <c r="Y32" s="773"/>
      <c r="Z32" s="773"/>
      <c r="AA32" s="773"/>
      <c r="AB32" s="773"/>
      <c r="AC32" s="773"/>
      <c r="AD32" s="773"/>
      <c r="AE32" s="773"/>
      <c r="AF32" s="773"/>
      <c r="AG32" s="773"/>
      <c r="AH32" s="773"/>
      <c r="AI32" s="773"/>
      <c r="AJ32" s="773"/>
      <c r="AK32" s="773"/>
      <c r="AL32">
        <v>2</v>
      </c>
      <c r="AM32" t="str">
        <f t="shared" si="3"/>
        <v/>
      </c>
      <c r="AN32" t="b">
        <f t="shared" si="4"/>
        <v>0</v>
      </c>
      <c r="AO32" s="7" t="s">
        <v>79</v>
      </c>
      <c r="AP32" t="b">
        <f t="shared" si="5"/>
        <v>0</v>
      </c>
      <c r="AQ32" s="13" t="b">
        <f t="shared" si="2"/>
        <v>0</v>
      </c>
      <c r="AR32" s="13" t="b">
        <f t="shared" si="6"/>
        <v>0</v>
      </c>
      <c r="AT32" s="14" t="str">
        <f t="shared" si="1"/>
        <v/>
      </c>
      <c r="BB32" t="b">
        <v>0</v>
      </c>
      <c r="BT32" t="b">
        <v>0</v>
      </c>
    </row>
    <row r="33" spans="2:54">
      <c r="B33" s="18" t="b">
        <f>$BB$33</f>
        <v>0</v>
      </c>
      <c r="C33" s="776" t="s">
        <v>33</v>
      </c>
      <c r="D33" s="776"/>
      <c r="E33" s="776"/>
      <c r="F33" s="776"/>
      <c r="G33" s="776"/>
      <c r="H33" s="776"/>
      <c r="I33" s="776"/>
      <c r="J33" s="776"/>
      <c r="K33" s="776"/>
      <c r="L33" s="776"/>
      <c r="M33" s="776"/>
      <c r="N33" s="776"/>
      <c r="O33" s="776"/>
      <c r="P33" s="776"/>
      <c r="Q33" s="776"/>
      <c r="R33" s="776"/>
      <c r="S33" s="776"/>
      <c r="T33" s="776"/>
      <c r="U33" s="777">
        <v>14802</v>
      </c>
      <c r="V33" s="777"/>
      <c r="W33" s="777"/>
      <c r="X33" s="777"/>
      <c r="Y33" s="777"/>
      <c r="Z33" s="777"/>
      <c r="AA33" s="777"/>
      <c r="AB33" s="777"/>
      <c r="AC33" s="777"/>
      <c r="AD33" s="777"/>
      <c r="AE33" s="777"/>
      <c r="AF33" s="777"/>
      <c r="AG33" s="777"/>
      <c r="AH33" s="777"/>
      <c r="AI33" s="777"/>
      <c r="AJ33" s="777"/>
      <c r="AK33" s="777"/>
      <c r="AL33">
        <v>2</v>
      </c>
      <c r="AM33" t="str">
        <f t="shared" si="3"/>
        <v/>
      </c>
      <c r="AN33" t="b">
        <f t="shared" si="4"/>
        <v>0</v>
      </c>
      <c r="AO33" s="7" t="s">
        <v>80</v>
      </c>
      <c r="AP33" t="b">
        <f t="shared" si="5"/>
        <v>0</v>
      </c>
      <c r="AQ33" s="13" t="b">
        <f t="shared" si="2"/>
        <v>0</v>
      </c>
      <c r="AR33" s="13" t="b">
        <f t="shared" si="6"/>
        <v>0</v>
      </c>
      <c r="AT33" s="14" t="str">
        <f t="shared" si="1"/>
        <v/>
      </c>
      <c r="BB33" t="b">
        <v>0</v>
      </c>
    </row>
    <row r="34" spans="2:54">
      <c r="B34" s="18" t="b">
        <f>$BB$34</f>
        <v>0</v>
      </c>
      <c r="C34" s="776" t="s">
        <v>34</v>
      </c>
      <c r="D34" s="776"/>
      <c r="E34" s="776"/>
      <c r="F34" s="776"/>
      <c r="G34" s="776"/>
      <c r="H34" s="776"/>
      <c r="I34" s="776"/>
      <c r="J34" s="776"/>
      <c r="K34" s="776"/>
      <c r="L34" s="776"/>
      <c r="M34" s="776"/>
      <c r="N34" s="776"/>
      <c r="O34" s="776"/>
      <c r="P34" s="776"/>
      <c r="Q34" s="776"/>
      <c r="R34" s="776"/>
      <c r="S34" s="776"/>
      <c r="T34" s="776"/>
      <c r="U34" s="777">
        <v>10948</v>
      </c>
      <c r="V34" s="777"/>
      <c r="W34" s="777"/>
      <c r="X34" s="777"/>
      <c r="Y34" s="777"/>
      <c r="Z34" s="777"/>
      <c r="AA34" s="777"/>
      <c r="AB34" s="777"/>
      <c r="AC34" s="777"/>
      <c r="AD34" s="777"/>
      <c r="AE34" s="777"/>
      <c r="AF34" s="777"/>
      <c r="AG34" s="777"/>
      <c r="AH34" s="777"/>
      <c r="AI34" s="777"/>
      <c r="AJ34" s="777"/>
      <c r="AK34" s="777"/>
      <c r="AL34">
        <v>2</v>
      </c>
      <c r="AM34" t="str">
        <f t="shared" si="3"/>
        <v/>
      </c>
      <c r="AN34" t="b">
        <f t="shared" si="4"/>
        <v>0</v>
      </c>
      <c r="AO34" s="7" t="s">
        <v>81</v>
      </c>
      <c r="AP34" t="b">
        <f t="shared" si="5"/>
        <v>0</v>
      </c>
      <c r="AQ34" s="13" t="b">
        <f t="shared" si="2"/>
        <v>0</v>
      </c>
      <c r="AR34" s="13" t="b">
        <f t="shared" si="6"/>
        <v>0</v>
      </c>
      <c r="AT34" s="14" t="str">
        <f t="shared" si="1"/>
        <v/>
      </c>
      <c r="BB34" t="b">
        <v>0</v>
      </c>
    </row>
    <row r="35" spans="2:54">
      <c r="B35" s="18" t="b">
        <f>$BB$35</f>
        <v>0</v>
      </c>
      <c r="C35" s="776" t="s">
        <v>35</v>
      </c>
      <c r="D35" s="776"/>
      <c r="E35" s="776"/>
      <c r="F35" s="776"/>
      <c r="G35" s="776"/>
      <c r="H35" s="776"/>
      <c r="I35" s="776"/>
      <c r="J35" s="776"/>
      <c r="K35" s="776"/>
      <c r="L35" s="776"/>
      <c r="M35" s="776"/>
      <c r="N35" s="776"/>
      <c r="O35" s="776"/>
      <c r="P35" s="776"/>
      <c r="Q35" s="776"/>
      <c r="R35" s="776"/>
      <c r="S35" s="776"/>
      <c r="T35" s="776"/>
      <c r="U35" s="777">
        <v>10768</v>
      </c>
      <c r="V35" s="777"/>
      <c r="W35" s="777"/>
      <c r="X35" s="777"/>
      <c r="Y35" s="777"/>
      <c r="Z35" s="777"/>
      <c r="AA35" s="777"/>
      <c r="AB35" s="777"/>
      <c r="AC35" s="777"/>
      <c r="AD35" s="777"/>
      <c r="AE35" s="777"/>
      <c r="AF35" s="777"/>
      <c r="AG35" s="777"/>
      <c r="AH35" s="777"/>
      <c r="AI35" s="777"/>
      <c r="AJ35" s="777"/>
      <c r="AK35" s="777"/>
      <c r="AL35">
        <v>2</v>
      </c>
      <c r="AM35" t="str">
        <f t="shared" si="3"/>
        <v/>
      </c>
      <c r="AN35" t="b">
        <f t="shared" si="4"/>
        <v>0</v>
      </c>
      <c r="AO35" s="7" t="s">
        <v>82</v>
      </c>
      <c r="AP35" t="b">
        <f t="shared" si="5"/>
        <v>0</v>
      </c>
      <c r="AQ35" s="13" t="b">
        <f t="shared" si="2"/>
        <v>0</v>
      </c>
      <c r="AR35" s="13" t="b">
        <f t="shared" si="6"/>
        <v>0</v>
      </c>
      <c r="AT35" s="14" t="str">
        <f t="shared" si="1"/>
        <v/>
      </c>
      <c r="BB35" t="b">
        <v>0</v>
      </c>
    </row>
    <row r="36" spans="2:54">
      <c r="B36" s="18" t="b">
        <f>$BB$36</f>
        <v>0</v>
      </c>
      <c r="C36" s="776" t="s">
        <v>36</v>
      </c>
      <c r="D36" s="776"/>
      <c r="E36" s="776"/>
      <c r="F36" s="776"/>
      <c r="G36" s="776"/>
      <c r="H36" s="776"/>
      <c r="I36" s="776"/>
      <c r="J36" s="776"/>
      <c r="K36" s="776"/>
      <c r="L36" s="776"/>
      <c r="M36" s="776"/>
      <c r="N36" s="776"/>
      <c r="O36" s="776"/>
      <c r="P36" s="776"/>
      <c r="Q36" s="776"/>
      <c r="R36" s="776"/>
      <c r="S36" s="776"/>
      <c r="T36" s="776"/>
      <c r="U36" s="777">
        <v>10727</v>
      </c>
      <c r="V36" s="777"/>
      <c r="W36" s="777"/>
      <c r="X36" s="777"/>
      <c r="Y36" s="777"/>
      <c r="Z36" s="777"/>
      <c r="AA36" s="777"/>
      <c r="AB36" s="777"/>
      <c r="AC36" s="777"/>
      <c r="AD36" s="777"/>
      <c r="AE36" s="777"/>
      <c r="AF36" s="777"/>
      <c r="AG36" s="777"/>
      <c r="AH36" s="777"/>
      <c r="AI36" s="777"/>
      <c r="AJ36" s="777"/>
      <c r="AK36" s="777"/>
      <c r="AL36">
        <v>2</v>
      </c>
      <c r="AM36" t="str">
        <f t="shared" si="3"/>
        <v/>
      </c>
      <c r="AN36" t="b">
        <f t="shared" si="4"/>
        <v>0</v>
      </c>
      <c r="AO36" s="7" t="s">
        <v>83</v>
      </c>
      <c r="AP36" t="b">
        <f t="shared" si="5"/>
        <v>0</v>
      </c>
      <c r="AQ36" s="13" t="b">
        <f t="shared" si="2"/>
        <v>0</v>
      </c>
      <c r="AR36" s="13" t="b">
        <f t="shared" si="6"/>
        <v>0</v>
      </c>
      <c r="AT36" s="14" t="str">
        <f t="shared" si="1"/>
        <v/>
      </c>
      <c r="BB36" t="b">
        <v>0</v>
      </c>
    </row>
    <row r="37" spans="2:54">
      <c r="B37" s="18" t="b">
        <f>$BB$37</f>
        <v>0</v>
      </c>
      <c r="C37" s="776" t="s">
        <v>37</v>
      </c>
      <c r="D37" s="776"/>
      <c r="E37" s="776"/>
      <c r="F37" s="776"/>
      <c r="G37" s="776"/>
      <c r="H37" s="776"/>
      <c r="I37" s="776"/>
      <c r="J37" s="776"/>
      <c r="K37" s="776"/>
      <c r="L37" s="776"/>
      <c r="M37" s="776"/>
      <c r="N37" s="776"/>
      <c r="O37" s="776"/>
      <c r="P37" s="776"/>
      <c r="Q37" s="776"/>
      <c r="R37" s="776"/>
      <c r="S37" s="776"/>
      <c r="T37" s="776"/>
      <c r="U37" s="777">
        <v>11847</v>
      </c>
      <c r="V37" s="777"/>
      <c r="W37" s="777"/>
      <c r="X37" s="777"/>
      <c r="Y37" s="777"/>
      <c r="Z37" s="777"/>
      <c r="AA37" s="777"/>
      <c r="AB37" s="777"/>
      <c r="AC37" s="777"/>
      <c r="AD37" s="777"/>
      <c r="AE37" s="777"/>
      <c r="AF37" s="777"/>
      <c r="AG37" s="777"/>
      <c r="AH37" s="777"/>
      <c r="AI37" s="777"/>
      <c r="AJ37" s="777"/>
      <c r="AK37" s="777"/>
      <c r="AL37">
        <v>2</v>
      </c>
      <c r="AM37" t="str">
        <f t="shared" si="3"/>
        <v/>
      </c>
      <c r="AN37" t="b">
        <f t="shared" si="4"/>
        <v>0</v>
      </c>
      <c r="AO37" s="7" t="s">
        <v>84</v>
      </c>
      <c r="AP37" t="b">
        <f t="shared" si="5"/>
        <v>0</v>
      </c>
      <c r="AQ37" s="13" t="b">
        <f t="shared" si="2"/>
        <v>0</v>
      </c>
      <c r="AR37" s="13" t="b">
        <f t="shared" si="6"/>
        <v>0</v>
      </c>
      <c r="AT37" s="14" t="str">
        <f t="shared" si="1"/>
        <v/>
      </c>
      <c r="BB37" t="b">
        <v>0</v>
      </c>
    </row>
    <row r="38" spans="2:54">
      <c r="B38" s="18" t="b">
        <f>$BB$38</f>
        <v>0</v>
      </c>
      <c r="C38" s="776" t="s">
        <v>38</v>
      </c>
      <c r="D38" s="776"/>
      <c r="E38" s="776"/>
      <c r="F38" s="776"/>
      <c r="G38" s="776"/>
      <c r="H38" s="776"/>
      <c r="I38" s="776"/>
      <c r="J38" s="776"/>
      <c r="K38" s="776"/>
      <c r="L38" s="776"/>
      <c r="M38" s="776"/>
      <c r="N38" s="776"/>
      <c r="O38" s="776"/>
      <c r="P38" s="776"/>
      <c r="Q38" s="776"/>
      <c r="R38" s="776"/>
      <c r="S38" s="776"/>
      <c r="T38" s="776"/>
      <c r="U38" s="777">
        <v>12017</v>
      </c>
      <c r="V38" s="777"/>
      <c r="W38" s="777"/>
      <c r="X38" s="777"/>
      <c r="Y38" s="777"/>
      <c r="Z38" s="777"/>
      <c r="AA38" s="777"/>
      <c r="AB38" s="777"/>
      <c r="AC38" s="777"/>
      <c r="AD38" s="777"/>
      <c r="AE38" s="777"/>
      <c r="AF38" s="777"/>
      <c r="AG38" s="777"/>
      <c r="AH38" s="777"/>
      <c r="AI38" s="777"/>
      <c r="AJ38" s="777"/>
      <c r="AK38" s="777"/>
      <c r="AL38">
        <v>2</v>
      </c>
      <c r="AM38" t="str">
        <f t="shared" si="3"/>
        <v/>
      </c>
      <c r="AN38" t="b">
        <f t="shared" si="4"/>
        <v>0</v>
      </c>
      <c r="AO38" s="7" t="s">
        <v>85</v>
      </c>
      <c r="AP38" t="b">
        <f t="shared" si="5"/>
        <v>0</v>
      </c>
      <c r="AQ38" s="13" t="b">
        <f t="shared" si="2"/>
        <v>0</v>
      </c>
      <c r="AR38" s="13" t="b">
        <f t="shared" si="6"/>
        <v>0</v>
      </c>
      <c r="AT38" s="14" t="str">
        <f t="shared" si="1"/>
        <v/>
      </c>
      <c r="BB38" t="b">
        <v>0</v>
      </c>
    </row>
    <row r="39" spans="2:54">
      <c r="B39" s="18" t="b">
        <f>$BB$39</f>
        <v>0</v>
      </c>
      <c r="C39" s="776" t="s">
        <v>39</v>
      </c>
      <c r="D39" s="776"/>
      <c r="E39" s="776"/>
      <c r="F39" s="776"/>
      <c r="G39" s="776"/>
      <c r="H39" s="776"/>
      <c r="I39" s="776"/>
      <c r="J39" s="776"/>
      <c r="K39" s="776"/>
      <c r="L39" s="776"/>
      <c r="M39" s="776"/>
      <c r="N39" s="776"/>
      <c r="O39" s="776"/>
      <c r="P39" s="776"/>
      <c r="Q39" s="776"/>
      <c r="R39" s="776"/>
      <c r="S39" s="776"/>
      <c r="T39" s="776"/>
      <c r="U39" s="777">
        <v>30144</v>
      </c>
      <c r="V39" s="777"/>
      <c r="W39" s="777"/>
      <c r="X39" s="777"/>
      <c r="Y39" s="777"/>
      <c r="Z39" s="777"/>
      <c r="AA39" s="777"/>
      <c r="AB39" s="777"/>
      <c r="AC39" s="777"/>
      <c r="AD39" s="777"/>
      <c r="AE39" s="777"/>
      <c r="AF39" s="777"/>
      <c r="AG39" s="777"/>
      <c r="AH39" s="777"/>
      <c r="AI39" s="777"/>
      <c r="AJ39" s="777"/>
      <c r="AK39" s="777"/>
      <c r="AL39">
        <v>2</v>
      </c>
      <c r="AM39" t="str">
        <f t="shared" si="3"/>
        <v/>
      </c>
      <c r="AN39" t="b">
        <f t="shared" si="4"/>
        <v>0</v>
      </c>
      <c r="AO39" s="7" t="s">
        <v>86</v>
      </c>
      <c r="AP39" t="b">
        <f t="shared" si="5"/>
        <v>0</v>
      </c>
      <c r="AQ39" s="13" t="b">
        <f t="shared" si="2"/>
        <v>0</v>
      </c>
      <c r="AR39" s="13" t="b">
        <f t="shared" si="6"/>
        <v>0</v>
      </c>
      <c r="AT39" s="14" t="str">
        <f t="shared" si="1"/>
        <v/>
      </c>
      <c r="BB39" t="b">
        <v>0</v>
      </c>
    </row>
    <row r="40" spans="2:54">
      <c r="B40" s="18" t="b">
        <f>$BB$40</f>
        <v>0</v>
      </c>
      <c r="C40" s="776" t="s">
        <v>40</v>
      </c>
      <c r="D40" s="776"/>
      <c r="E40" s="776"/>
      <c r="F40" s="776"/>
      <c r="G40" s="776"/>
      <c r="H40" s="776"/>
      <c r="I40" s="776"/>
      <c r="J40" s="776"/>
      <c r="K40" s="776"/>
      <c r="L40" s="776"/>
      <c r="M40" s="776"/>
      <c r="N40" s="776"/>
      <c r="O40" s="776"/>
      <c r="P40" s="776"/>
      <c r="Q40" s="776"/>
      <c r="R40" s="776"/>
      <c r="S40" s="776"/>
      <c r="T40" s="776"/>
      <c r="U40" s="777">
        <v>31512</v>
      </c>
      <c r="V40" s="777"/>
      <c r="W40" s="777"/>
      <c r="X40" s="777"/>
      <c r="Y40" s="777"/>
      <c r="Z40" s="777"/>
      <c r="AA40" s="777"/>
      <c r="AB40" s="777"/>
      <c r="AC40" s="777"/>
      <c r="AD40" s="777"/>
      <c r="AE40" s="777"/>
      <c r="AF40" s="777"/>
      <c r="AG40" s="777"/>
      <c r="AH40" s="777"/>
      <c r="AI40" s="777"/>
      <c r="AJ40" s="777"/>
      <c r="AK40" s="777"/>
      <c r="AL40">
        <v>2</v>
      </c>
      <c r="AM40" t="str">
        <f t="shared" si="3"/>
        <v/>
      </c>
      <c r="AN40" t="b">
        <f t="shared" si="4"/>
        <v>0</v>
      </c>
      <c r="AO40" s="7" t="s">
        <v>87</v>
      </c>
      <c r="AP40" t="b">
        <f t="shared" si="5"/>
        <v>0</v>
      </c>
      <c r="AQ40" s="13" t="b">
        <f t="shared" si="2"/>
        <v>0</v>
      </c>
      <c r="AR40" s="13" t="b">
        <f t="shared" si="6"/>
        <v>0</v>
      </c>
      <c r="AT40" s="14" t="str">
        <f t="shared" si="1"/>
        <v/>
      </c>
      <c r="BB40" t="b">
        <v>0</v>
      </c>
    </row>
    <row r="41" spans="2:54">
      <c r="B41" s="18" t="b">
        <f>$BB$41</f>
        <v>0</v>
      </c>
      <c r="C41" s="776" t="s">
        <v>40</v>
      </c>
      <c r="D41" s="776"/>
      <c r="E41" s="776"/>
      <c r="F41" s="776"/>
      <c r="G41" s="776"/>
      <c r="H41" s="776"/>
      <c r="I41" s="776"/>
      <c r="J41" s="776"/>
      <c r="K41" s="776"/>
      <c r="L41" s="776"/>
      <c r="M41" s="776"/>
      <c r="N41" s="776"/>
      <c r="O41" s="776"/>
      <c r="P41" s="776"/>
      <c r="Q41" s="776"/>
      <c r="R41" s="776"/>
      <c r="S41" s="776"/>
      <c r="T41" s="776"/>
      <c r="U41" s="777">
        <v>32073</v>
      </c>
      <c r="V41" s="777"/>
      <c r="W41" s="777"/>
      <c r="X41" s="777"/>
      <c r="Y41" s="777"/>
      <c r="Z41" s="777"/>
      <c r="AA41" s="777"/>
      <c r="AB41" s="777"/>
      <c r="AC41" s="777"/>
      <c r="AD41" s="777"/>
      <c r="AE41" s="777"/>
      <c r="AF41" s="777"/>
      <c r="AG41" s="777"/>
      <c r="AH41" s="777"/>
      <c r="AI41" s="777"/>
      <c r="AJ41" s="777"/>
      <c r="AK41" s="777"/>
      <c r="AL41">
        <v>2</v>
      </c>
      <c r="AM41" t="str">
        <f t="shared" si="3"/>
        <v/>
      </c>
      <c r="AN41" t="b">
        <f t="shared" si="4"/>
        <v>0</v>
      </c>
      <c r="AO41" s="7" t="s">
        <v>88</v>
      </c>
      <c r="AP41" t="b">
        <f t="shared" si="5"/>
        <v>0</v>
      </c>
      <c r="AQ41" s="13" t="b">
        <f t="shared" si="2"/>
        <v>0</v>
      </c>
      <c r="AR41" s="13" t="b">
        <f t="shared" si="6"/>
        <v>0</v>
      </c>
      <c r="AT41" s="14" t="str">
        <f t="shared" si="1"/>
        <v/>
      </c>
      <c r="BB41" t="b">
        <v>0</v>
      </c>
    </row>
    <row r="42" spans="2:54">
      <c r="B42" s="18" t="b">
        <f>$BB$42</f>
        <v>0</v>
      </c>
      <c r="C42" s="776" t="s">
        <v>41</v>
      </c>
      <c r="D42" s="776"/>
      <c r="E42" s="776"/>
      <c r="F42" s="776"/>
      <c r="G42" s="776"/>
      <c r="H42" s="776"/>
      <c r="I42" s="776"/>
      <c r="J42" s="776"/>
      <c r="K42" s="776"/>
      <c r="L42" s="776"/>
      <c r="M42" s="776"/>
      <c r="N42" s="776"/>
      <c r="O42" s="776"/>
      <c r="P42" s="776"/>
      <c r="Q42" s="776"/>
      <c r="R42" s="776"/>
      <c r="S42" s="776"/>
      <c r="T42" s="776"/>
      <c r="U42" s="777">
        <v>32850</v>
      </c>
      <c r="V42" s="777"/>
      <c r="W42" s="777"/>
      <c r="X42" s="777"/>
      <c r="Y42" s="777"/>
      <c r="Z42" s="777"/>
      <c r="AA42" s="777"/>
      <c r="AB42" s="777"/>
      <c r="AC42" s="777"/>
      <c r="AD42" s="777"/>
      <c r="AE42" s="777"/>
      <c r="AF42" s="777"/>
      <c r="AG42" s="777"/>
      <c r="AH42" s="777"/>
      <c r="AI42" s="777"/>
      <c r="AJ42" s="777"/>
      <c r="AK42" s="777"/>
      <c r="AL42">
        <v>2</v>
      </c>
      <c r="AM42" t="str">
        <f t="shared" si="3"/>
        <v/>
      </c>
      <c r="AN42" t="b">
        <f t="shared" si="4"/>
        <v>0</v>
      </c>
      <c r="AO42" s="7" t="s">
        <v>89</v>
      </c>
      <c r="AP42" t="b">
        <f t="shared" si="5"/>
        <v>0</v>
      </c>
      <c r="AQ42" s="13" t="b">
        <f t="shared" si="2"/>
        <v>0</v>
      </c>
      <c r="AR42" s="13" t="b">
        <f t="shared" si="6"/>
        <v>0</v>
      </c>
      <c r="AT42" s="14" t="str">
        <f t="shared" si="1"/>
        <v/>
      </c>
      <c r="BB42" t="b">
        <v>0</v>
      </c>
    </row>
    <row r="43" spans="2:54">
      <c r="B43" s="18" t="b">
        <f>$BB$43</f>
        <v>0</v>
      </c>
      <c r="C43" s="776" t="s">
        <v>42</v>
      </c>
      <c r="D43" s="776"/>
      <c r="E43" s="776"/>
      <c r="F43" s="776"/>
      <c r="G43" s="776"/>
      <c r="H43" s="776"/>
      <c r="I43" s="776"/>
      <c r="J43" s="776"/>
      <c r="K43" s="776"/>
      <c r="L43" s="776"/>
      <c r="M43" s="776"/>
      <c r="N43" s="776"/>
      <c r="O43" s="776"/>
      <c r="P43" s="776"/>
      <c r="Q43" s="776"/>
      <c r="R43" s="776"/>
      <c r="S43" s="776"/>
      <c r="T43" s="776"/>
      <c r="U43" s="777">
        <v>30438</v>
      </c>
      <c r="V43" s="777"/>
      <c r="W43" s="777"/>
      <c r="X43" s="777"/>
      <c r="Y43" s="777"/>
      <c r="Z43" s="777"/>
      <c r="AA43" s="777"/>
      <c r="AB43" s="777"/>
      <c r="AC43" s="777"/>
      <c r="AD43" s="777"/>
      <c r="AE43" s="777"/>
      <c r="AF43" s="777"/>
      <c r="AG43" s="777"/>
      <c r="AH43" s="777"/>
      <c r="AI43" s="777"/>
      <c r="AJ43" s="777"/>
      <c r="AK43" s="777"/>
      <c r="AL43">
        <v>2</v>
      </c>
      <c r="AM43" t="str">
        <f t="shared" si="3"/>
        <v/>
      </c>
      <c r="AN43" t="b">
        <f t="shared" si="4"/>
        <v>0</v>
      </c>
      <c r="AO43" s="7" t="s">
        <v>90</v>
      </c>
      <c r="AP43" t="b">
        <f t="shared" si="5"/>
        <v>0</v>
      </c>
      <c r="AQ43" s="13" t="b">
        <f t="shared" si="2"/>
        <v>0</v>
      </c>
      <c r="AR43" s="13" t="b">
        <f t="shared" si="6"/>
        <v>0</v>
      </c>
      <c r="AT43" s="14" t="str">
        <f t="shared" si="1"/>
        <v/>
      </c>
      <c r="BB43" t="b">
        <v>0</v>
      </c>
    </row>
    <row r="44" spans="2:54">
      <c r="B44" s="18" t="b">
        <f>$BB$44</f>
        <v>0</v>
      </c>
      <c r="C44" s="776" t="s">
        <v>42</v>
      </c>
      <c r="D44" s="776"/>
      <c r="E44" s="776"/>
      <c r="F44" s="776"/>
      <c r="G44" s="776"/>
      <c r="H44" s="776"/>
      <c r="I44" s="776"/>
      <c r="J44" s="776"/>
      <c r="K44" s="776"/>
      <c r="L44" s="776"/>
      <c r="M44" s="776"/>
      <c r="N44" s="776"/>
      <c r="O44" s="776"/>
      <c r="P44" s="776"/>
      <c r="Q44" s="776"/>
      <c r="R44" s="776"/>
      <c r="S44" s="776"/>
      <c r="T44" s="776"/>
      <c r="U44" s="777">
        <v>31621</v>
      </c>
      <c r="V44" s="777"/>
      <c r="W44" s="777"/>
      <c r="X44" s="777"/>
      <c r="Y44" s="777"/>
      <c r="Z44" s="777"/>
      <c r="AA44" s="777"/>
      <c r="AB44" s="777"/>
      <c r="AC44" s="777"/>
      <c r="AD44" s="777"/>
      <c r="AE44" s="777"/>
      <c r="AF44" s="777"/>
      <c r="AG44" s="777"/>
      <c r="AH44" s="777"/>
      <c r="AI44" s="777"/>
      <c r="AJ44" s="777"/>
      <c r="AK44" s="777"/>
      <c r="AL44">
        <v>2</v>
      </c>
      <c r="AM44" t="str">
        <f t="shared" si="3"/>
        <v/>
      </c>
      <c r="AN44" t="b">
        <f t="shared" si="4"/>
        <v>0</v>
      </c>
      <c r="AO44" s="7" t="s">
        <v>91</v>
      </c>
      <c r="AP44" t="b">
        <f t="shared" si="5"/>
        <v>0</v>
      </c>
      <c r="AQ44" s="13" t="b">
        <f t="shared" si="2"/>
        <v>0</v>
      </c>
      <c r="AR44" s="13" t="b">
        <f t="shared" si="6"/>
        <v>0</v>
      </c>
      <c r="AT44" s="14" t="str">
        <f t="shared" si="1"/>
        <v/>
      </c>
      <c r="BB44" t="b">
        <v>0</v>
      </c>
    </row>
    <row r="45" spans="2:54">
      <c r="B45" s="18" t="b">
        <f>$BB$45</f>
        <v>0</v>
      </c>
      <c r="C45" s="776" t="s">
        <v>43</v>
      </c>
      <c r="D45" s="776"/>
      <c r="E45" s="776"/>
      <c r="F45" s="776"/>
      <c r="G45" s="776"/>
      <c r="H45" s="776"/>
      <c r="I45" s="776"/>
      <c r="J45" s="776"/>
      <c r="K45" s="776"/>
      <c r="L45" s="776"/>
      <c r="M45" s="776"/>
      <c r="N45" s="776"/>
      <c r="O45" s="776"/>
      <c r="P45" s="776"/>
      <c r="Q45" s="776"/>
      <c r="R45" s="776"/>
      <c r="S45" s="776"/>
      <c r="T45" s="776"/>
      <c r="U45" s="777">
        <v>10723</v>
      </c>
      <c r="V45" s="777"/>
      <c r="W45" s="777"/>
      <c r="X45" s="777"/>
      <c r="Y45" s="777"/>
      <c r="Z45" s="777"/>
      <c r="AA45" s="777"/>
      <c r="AB45" s="777"/>
      <c r="AC45" s="777"/>
      <c r="AD45" s="777"/>
      <c r="AE45" s="777"/>
      <c r="AF45" s="777"/>
      <c r="AG45" s="777"/>
      <c r="AH45" s="777"/>
      <c r="AI45" s="777"/>
      <c r="AJ45" s="777"/>
      <c r="AK45" s="777"/>
      <c r="AL45">
        <v>2</v>
      </c>
      <c r="AM45" t="str">
        <f t="shared" si="3"/>
        <v/>
      </c>
      <c r="AN45" t="b">
        <f t="shared" si="4"/>
        <v>0</v>
      </c>
      <c r="AO45" s="7" t="s">
        <v>92</v>
      </c>
      <c r="AP45" t="b">
        <f t="shared" si="5"/>
        <v>0</v>
      </c>
      <c r="AQ45" s="13" t="b">
        <f t="shared" si="2"/>
        <v>0</v>
      </c>
      <c r="AR45" s="13" t="b">
        <f t="shared" si="6"/>
        <v>0</v>
      </c>
      <c r="AT45" s="14" t="str">
        <f t="shared" si="1"/>
        <v/>
      </c>
      <c r="BB45" t="b">
        <v>0</v>
      </c>
    </row>
    <row r="46" spans="2:54">
      <c r="B46" s="774" t="s">
        <v>23</v>
      </c>
      <c r="C46" s="774"/>
      <c r="D46" s="774"/>
      <c r="E46" s="774"/>
      <c r="F46" s="774"/>
      <c r="G46" s="774"/>
      <c r="H46" s="774"/>
      <c r="I46" s="774"/>
      <c r="J46" s="774"/>
      <c r="K46" s="774"/>
      <c r="L46" s="774"/>
      <c r="M46" s="774"/>
      <c r="N46" s="774"/>
      <c r="O46" s="774"/>
      <c r="P46" s="774"/>
      <c r="Q46" s="774"/>
      <c r="R46" s="774"/>
      <c r="S46" s="774"/>
      <c r="T46" s="774"/>
      <c r="U46" s="774"/>
      <c r="V46" s="774"/>
      <c r="W46" s="774"/>
      <c r="X46" s="774"/>
      <c r="Y46" s="774"/>
      <c r="Z46" s="774"/>
      <c r="AA46" s="774"/>
      <c r="AB46" s="774"/>
      <c r="AC46" s="774"/>
      <c r="AD46" s="774"/>
      <c r="AE46" s="774"/>
      <c r="AF46" s="774"/>
      <c r="AG46" s="774"/>
      <c r="AH46" s="774"/>
      <c r="AI46" s="774"/>
      <c r="AJ46" s="774"/>
      <c r="AK46" s="4"/>
      <c r="AL46" s="15">
        <v>1</v>
      </c>
      <c r="AM46" t="str">
        <f>IF(AS46="","",AS46)&amp;B46</f>
        <v xml:space="preserve"> 其他Others (未在列表請自行填寫Not in the list, please fill in by yourself.)：</v>
      </c>
      <c r="AN46" s="7" t="b">
        <f>B47</f>
        <v>0</v>
      </c>
      <c r="AO46" s="7" t="s">
        <v>93</v>
      </c>
      <c r="AP46" t="b">
        <f>B47</f>
        <v>0</v>
      </c>
      <c r="AQ46" s="13" t="b">
        <f t="shared" si="2"/>
        <v>0</v>
      </c>
      <c r="AR46" s="13" t="b">
        <f>IF($AN46=TRUE,$AP46&lt;&gt;TRUE)</f>
        <v>0</v>
      </c>
      <c r="AT46" s="14" t="str">
        <f t="shared" si="1"/>
        <v/>
      </c>
    </row>
    <row r="47" spans="2:54">
      <c r="B47" s="18" t="b">
        <f>$BB$47</f>
        <v>0</v>
      </c>
      <c r="C47" s="776"/>
      <c r="D47" s="776"/>
      <c r="E47" s="776"/>
      <c r="F47" s="776"/>
      <c r="G47" s="776"/>
      <c r="H47" s="776"/>
      <c r="I47" s="776"/>
      <c r="J47" s="776"/>
      <c r="K47" s="776"/>
      <c r="L47" s="776"/>
      <c r="M47" s="776"/>
      <c r="N47" s="776"/>
      <c r="O47" s="776"/>
      <c r="P47" s="776"/>
      <c r="Q47" s="776"/>
      <c r="R47" s="776"/>
      <c r="S47" s="776"/>
      <c r="T47" s="776"/>
      <c r="U47" s="776"/>
      <c r="V47" s="776"/>
      <c r="W47" s="776"/>
      <c r="X47" s="776"/>
      <c r="Y47" s="776"/>
      <c r="Z47" s="776"/>
      <c r="AA47" s="776"/>
      <c r="AB47" s="776"/>
      <c r="AC47" s="776"/>
      <c r="AD47" s="776"/>
      <c r="AE47" s="776"/>
      <c r="AF47" s="776"/>
      <c r="AG47" s="776"/>
      <c r="AH47" s="776"/>
      <c r="AI47" s="776"/>
      <c r="AJ47" s="776"/>
      <c r="AK47" s="776"/>
      <c r="AL47" s="15">
        <v>2</v>
      </c>
      <c r="AM47" t="str">
        <f>IF(BB47,C47,"")</f>
        <v/>
      </c>
      <c r="AN47" s="7" t="b">
        <f>BB47</f>
        <v>0</v>
      </c>
      <c r="AO47" s="7" t="s">
        <v>93</v>
      </c>
      <c r="AP47" t="b">
        <f>BB47</f>
        <v>0</v>
      </c>
      <c r="AQ47" s="13" t="b">
        <f t="shared" si="2"/>
        <v>0</v>
      </c>
      <c r="AR47" s="13" t="b">
        <f>IF($AN47=TRUE,$AP47&lt;&gt;TRUE)</f>
        <v>0</v>
      </c>
      <c r="AT47" s="14" t="str">
        <f t="shared" si="1"/>
        <v/>
      </c>
      <c r="BB47" t="b">
        <v>0</v>
      </c>
    </row>
  </sheetData>
  <sheetProtection algorithmName="SHA-512" hashValue="2FPZa13/iDecfIAdXjJZjo99nv5s8EDEUsMMJ+kbu4nF5csGFfNWsxqPaAvfcm83Bo5yfhWgksnILF/xB69Ouw==" saltValue="by+TkYoCs+59lid+R+QWSw==" spinCount="100000" sheet="1" scenarios="1" formatCells="0" formatRows="0"/>
  <mergeCells count="98">
    <mergeCell ref="U43:AK43"/>
    <mergeCell ref="C44:T44"/>
    <mergeCell ref="U44:AK44"/>
    <mergeCell ref="C40:T40"/>
    <mergeCell ref="B3:AK3"/>
    <mergeCell ref="D5:G5"/>
    <mergeCell ref="I5:L5"/>
    <mergeCell ref="D6:G6"/>
    <mergeCell ref="D7:G7"/>
    <mergeCell ref="I6:L6"/>
    <mergeCell ref="I7:L7"/>
    <mergeCell ref="N5:Q5"/>
    <mergeCell ref="N6:Q6"/>
    <mergeCell ref="N7:Q7"/>
    <mergeCell ref="S5:V5"/>
    <mergeCell ref="S6:V6"/>
    <mergeCell ref="C47:AK47"/>
    <mergeCell ref="AD6:AG6"/>
    <mergeCell ref="D10:F10"/>
    <mergeCell ref="H10:J10"/>
    <mergeCell ref="L10:N10"/>
    <mergeCell ref="P10:R10"/>
    <mergeCell ref="T10:V10"/>
    <mergeCell ref="X10:Z10"/>
    <mergeCell ref="D11:X11"/>
    <mergeCell ref="C45:T45"/>
    <mergeCell ref="U45:AK45"/>
    <mergeCell ref="C41:T41"/>
    <mergeCell ref="U41:AK41"/>
    <mergeCell ref="C13:T13"/>
    <mergeCell ref="U13:AK13"/>
    <mergeCell ref="C43:T43"/>
    <mergeCell ref="C42:T42"/>
    <mergeCell ref="U42:AK42"/>
    <mergeCell ref="C35:T35"/>
    <mergeCell ref="U35:AK35"/>
    <mergeCell ref="C36:T36"/>
    <mergeCell ref="U36:AK36"/>
    <mergeCell ref="C37:T37"/>
    <mergeCell ref="U37:AK37"/>
    <mergeCell ref="U40:AK40"/>
    <mergeCell ref="C38:T38"/>
    <mergeCell ref="U38:AK38"/>
    <mergeCell ref="C39:T39"/>
    <mergeCell ref="U39:AK39"/>
    <mergeCell ref="C29:T29"/>
    <mergeCell ref="U29:AK29"/>
    <mergeCell ref="C30:T30"/>
    <mergeCell ref="U30:AK30"/>
    <mergeCell ref="C31:T31"/>
    <mergeCell ref="U31:AK31"/>
    <mergeCell ref="C32:T32"/>
    <mergeCell ref="U32:AK32"/>
    <mergeCell ref="C33:T33"/>
    <mergeCell ref="U33:AK33"/>
    <mergeCell ref="C34:T34"/>
    <mergeCell ref="U34:AK34"/>
    <mergeCell ref="C23:T23"/>
    <mergeCell ref="U23:AK23"/>
    <mergeCell ref="C24:T24"/>
    <mergeCell ref="U24:AK24"/>
    <mergeCell ref="C25:T25"/>
    <mergeCell ref="U25:AK25"/>
    <mergeCell ref="C26:T26"/>
    <mergeCell ref="U26:AK26"/>
    <mergeCell ref="C27:T27"/>
    <mergeCell ref="U27:AK27"/>
    <mergeCell ref="C28:T28"/>
    <mergeCell ref="U28:AK28"/>
    <mergeCell ref="C19:T19"/>
    <mergeCell ref="U19:AK19"/>
    <mergeCell ref="B46:AJ46"/>
    <mergeCell ref="B12:AJ12"/>
    <mergeCell ref="B9:AJ9"/>
    <mergeCell ref="C20:T20"/>
    <mergeCell ref="U20:AK20"/>
    <mergeCell ref="C21:T21"/>
    <mergeCell ref="U21:AK21"/>
    <mergeCell ref="C22:T22"/>
    <mergeCell ref="U22:AK22"/>
    <mergeCell ref="C14:T14"/>
    <mergeCell ref="C15:T15"/>
    <mergeCell ref="U14:AK14"/>
    <mergeCell ref="U15:AK15"/>
    <mergeCell ref="C17:T17"/>
    <mergeCell ref="B1:AK1"/>
    <mergeCell ref="B2:AK2"/>
    <mergeCell ref="Y11:AK11"/>
    <mergeCell ref="C18:T18"/>
    <mergeCell ref="U18:AK18"/>
    <mergeCell ref="C16:T16"/>
    <mergeCell ref="U16:AK16"/>
    <mergeCell ref="B4:AJ4"/>
    <mergeCell ref="U17:AK17"/>
    <mergeCell ref="S7:V7"/>
    <mergeCell ref="Y5:AB5"/>
    <mergeCell ref="Y6:AB6"/>
    <mergeCell ref="AD5:AG5"/>
  </mergeCells>
  <phoneticPr fontId="1" type="noConversion"/>
  <conditionalFormatting sqref="B4">
    <cfRule type="expression" dxfId="170" priority="138" stopIfTrue="1">
      <formula>AND($AQ4=TRUE, ISNUMBER(SEARCH("*", $AT4)))</formula>
    </cfRule>
  </conditionalFormatting>
  <conditionalFormatting sqref="B9">
    <cfRule type="expression" dxfId="169" priority="139" stopIfTrue="1">
      <formula>AND($AQ9=TRUE, ISNUMBER(SEARCH("*", $AT9)))</formula>
    </cfRule>
  </conditionalFormatting>
  <conditionalFormatting sqref="B12">
    <cfRule type="expression" dxfId="168" priority="140" stopIfTrue="1">
      <formula>AND($AQ12=TRUE, ISNUMBER(SEARCH("*", $AT12)))</formula>
    </cfRule>
  </conditionalFormatting>
  <conditionalFormatting sqref="B1:AY100">
    <cfRule type="expression" dxfId="167" priority="78">
      <formula>OR($AL1=2,$AL1=3,$AL1=1)</formula>
    </cfRule>
    <cfRule type="expression" dxfId="166" priority="77">
      <formula>OR($AL1=3)</formula>
    </cfRule>
  </conditionalFormatting>
  <conditionalFormatting sqref="C14:C45">
    <cfRule type="expression" dxfId="165" priority="106" stopIfTrue="1">
      <formula>BB14=TRUE</formula>
    </cfRule>
  </conditionalFormatting>
  <conditionalFormatting sqref="C47">
    <cfRule type="expression" dxfId="164" priority="102">
      <formula>AND(BB47, ISBLANK(C47))</formula>
    </cfRule>
    <cfRule type="expression" dxfId="163" priority="103">
      <formula>AND(BB47, NOT(ISBLANK(C47)))</formula>
    </cfRule>
  </conditionalFormatting>
  <conditionalFormatting sqref="D5:D7">
    <cfRule type="expression" dxfId="162" priority="79" stopIfTrue="1">
      <formula>BC5=TRUE</formula>
    </cfRule>
  </conditionalFormatting>
  <conditionalFormatting sqref="D10:D11">
    <cfRule type="expression" dxfId="161" priority="95" stopIfTrue="1">
      <formula>BC10=TRUE</formula>
    </cfRule>
  </conditionalFormatting>
  <conditionalFormatting sqref="H10">
    <cfRule type="expression" dxfId="160" priority="96" stopIfTrue="1">
      <formula>BG10=TRUE</formula>
    </cfRule>
  </conditionalFormatting>
  <conditionalFormatting sqref="I5:I7">
    <cfRule type="expression" dxfId="159" priority="80" stopIfTrue="1">
      <formula>BH5=TRUE</formula>
    </cfRule>
  </conditionalFormatting>
  <conditionalFormatting sqref="L10">
    <cfRule type="expression" dxfId="158" priority="97" stopIfTrue="1">
      <formula>BK10=TRUE</formula>
    </cfRule>
  </conditionalFormatting>
  <conditionalFormatting sqref="N5:N7">
    <cfRule type="expression" dxfId="157" priority="81" stopIfTrue="1">
      <formula>BM5=TRUE</formula>
    </cfRule>
  </conditionalFormatting>
  <conditionalFormatting sqref="P10">
    <cfRule type="expression" dxfId="156" priority="98" stopIfTrue="1">
      <formula>BO10=TRUE</formula>
    </cfRule>
  </conditionalFormatting>
  <conditionalFormatting sqref="S5:S7">
    <cfRule type="expression" dxfId="155" priority="82" stopIfTrue="1">
      <formula>BR5=TRUE</formula>
    </cfRule>
  </conditionalFormatting>
  <conditionalFormatting sqref="T10">
    <cfRule type="expression" dxfId="154" priority="99" stopIfTrue="1">
      <formula>BS10=TRUE</formula>
    </cfRule>
  </conditionalFormatting>
  <conditionalFormatting sqref="U14:AK45">
    <cfRule type="expression" dxfId="153" priority="141" stopIfTrue="1">
      <formula>AND($AQ14=TRUE, ISNUMBER(SEARCH("*", $AT14)))</formula>
    </cfRule>
  </conditionalFormatting>
  <conditionalFormatting sqref="X10">
    <cfRule type="expression" dxfId="152" priority="100" stopIfTrue="1">
      <formula>BW10=TRUE</formula>
    </cfRule>
  </conditionalFormatting>
  <conditionalFormatting sqref="Y5:Y6">
    <cfRule type="expression" dxfId="151" priority="83" stopIfTrue="1">
      <formula>BX5=TRUE</formula>
    </cfRule>
  </conditionalFormatting>
  <conditionalFormatting sqref="Y11">
    <cfRule type="expression" dxfId="150" priority="104">
      <formula>AND(BC11, ISBLANK(Y11))</formula>
    </cfRule>
    <cfRule type="expression" dxfId="149" priority="105">
      <formula>AND(BC11, NOT(ISBLANK(Y11)))</formula>
    </cfRule>
  </conditionalFormatting>
  <conditionalFormatting sqref="AD5:AD6">
    <cfRule type="expression" dxfId="148" priority="84" stopIfTrue="1">
      <formula>CC5=TRUE</formula>
    </cfRule>
  </conditionalFormatting>
  <conditionalFormatting sqref="AK4">
    <cfRule type="expression" dxfId="147" priority="685" stopIfTrue="1">
      <formula>AND($AQ4=TRUE, ISNUMBER(SEARCH("*", $AT4)))</formula>
    </cfRule>
  </conditionalFormatting>
  <conditionalFormatting sqref="AK9">
    <cfRule type="expression" dxfId="146" priority="686" stopIfTrue="1">
      <formula>AND($AQ9=TRUE, ISNUMBER(SEARCH("*", $AT9)))</formula>
    </cfRule>
  </conditionalFormatting>
  <conditionalFormatting sqref="AK12">
    <cfRule type="expression" dxfId="145" priority="687" stopIfTrue="1">
      <formula>AND($AQ12=TRUE, ISNUMBER(SEARCH("*", $AT12)))</formula>
    </cfRule>
  </conditionalFormatting>
  <conditionalFormatting sqref="AL3">
    <cfRule type="expression" dxfId="144" priority="76">
      <formula>#REF!</formula>
    </cfRule>
  </conditionalFormatting>
  <conditionalFormatting sqref="AL4:AL5">
    <cfRule type="expression" dxfId="143" priority="75">
      <formula>$AK3</formula>
    </cfRule>
  </conditionalFormatting>
  <conditionalFormatting sqref="AL8">
    <cfRule type="expression" dxfId="142" priority="52">
      <formula>$AK7</formula>
    </cfRule>
  </conditionalFormatting>
  <conditionalFormatting sqref="AL9">
    <cfRule type="expression" dxfId="141" priority="43">
      <formula>$AK8</formula>
    </cfRule>
    <cfRule type="expression" dxfId="140" priority="44">
      <formula>OR($AL9=3)</formula>
    </cfRule>
    <cfRule type="expression" dxfId="139" priority="45">
      <formula>OR($AL9=2,$AL9=3,$AL9=1)</formula>
    </cfRule>
  </conditionalFormatting>
  <conditionalFormatting sqref="AL12">
    <cfRule type="expression" dxfId="138" priority="26">
      <formula>$AK11</formula>
    </cfRule>
    <cfRule type="expression" dxfId="137" priority="27">
      <formula>OR($AL12=3)</formula>
    </cfRule>
    <cfRule type="expression" dxfId="136" priority="28">
      <formula>OR($AL12=2,$AL12=3,$AL12=1)</formula>
    </cfRule>
  </conditionalFormatting>
  <conditionalFormatting sqref="AL46:AL47">
    <cfRule type="expression" dxfId="135" priority="13">
      <formula>OR($AL46=2,$AL46=3,$AL46=1)</formula>
    </cfRule>
    <cfRule type="expression" dxfId="134" priority="11">
      <formula>$AK45</formula>
    </cfRule>
    <cfRule type="expression" dxfId="133" priority="12">
      <formula>OR($AL46=3)</formula>
    </cfRule>
  </conditionalFormatting>
  <conditionalFormatting sqref="AL5:AS5">
    <cfRule type="expression" dxfId="132" priority="53">
      <formula>OR($AL5=3)</formula>
    </cfRule>
    <cfRule type="expression" dxfId="131" priority="54">
      <formula>OR($AL5=2,$AL5=3,$AL5=1)</formula>
    </cfRule>
  </conditionalFormatting>
  <conditionalFormatting sqref="AL8:AS8">
    <cfRule type="expression" dxfId="130" priority="47">
      <formula>OR($AL8=2,$AL8=3,$AL8=1)</formula>
    </cfRule>
    <cfRule type="expression" dxfId="129" priority="46">
      <formula>OR($AL8=3)</formula>
    </cfRule>
  </conditionalFormatting>
  <conditionalFormatting sqref="AL1:AT2">
    <cfRule type="expression" dxfId="128" priority="73">
      <formula>OR($AL1=2,$AL1=3,$AL1=1)</formula>
    </cfRule>
    <cfRule type="expression" dxfId="127" priority="74">
      <formula>OR($AL1=3)</formula>
    </cfRule>
  </conditionalFormatting>
  <conditionalFormatting sqref="AM4:AM5">
    <cfRule type="expression" dxfId="126" priority="56">
      <formula>OR($AL4=3)</formula>
    </cfRule>
    <cfRule type="expression" dxfId="125" priority="55">
      <formula>OR($AL4=2,$AL4=3,$AL4=1)</formula>
    </cfRule>
    <cfRule type="expression" dxfId="124" priority="57">
      <formula>OR($AL4=2,$AL4=3,$AL4=1)</formula>
    </cfRule>
    <cfRule type="expression" dxfId="123" priority="58">
      <formula>OR($AL4=3)</formula>
    </cfRule>
  </conditionalFormatting>
  <conditionalFormatting sqref="AM8">
    <cfRule type="expression" dxfId="122" priority="51">
      <formula>OR($AL8=3)</formula>
    </cfRule>
    <cfRule type="expression" dxfId="121" priority="50">
      <formula>OR($AL8=2,$AL8=3,$AL8=1)</formula>
    </cfRule>
    <cfRule type="expression" dxfId="120" priority="49">
      <formula>OR($AL8=3)</formula>
    </cfRule>
  </conditionalFormatting>
  <conditionalFormatting sqref="AM9">
    <cfRule type="expression" dxfId="119" priority="29">
      <formula>OR($AL9=2,$AL9=3,$AL9=1)</formula>
    </cfRule>
    <cfRule type="expression" dxfId="118" priority="30">
      <formula>OR($AL9=3)</formula>
    </cfRule>
    <cfRule type="expression" dxfId="117" priority="31">
      <formula>OR($AL9=2,$AL9=3,$AL9=1)</formula>
    </cfRule>
  </conditionalFormatting>
  <conditionalFormatting sqref="AM12">
    <cfRule type="expression" dxfId="116" priority="20">
      <formula>OR($AL12=2,$AL12=3,$AL12=1)</formula>
    </cfRule>
    <cfRule type="expression" dxfId="115" priority="21">
      <formula>OR($AL12=3)</formula>
    </cfRule>
    <cfRule type="expression" dxfId="114" priority="22">
      <formula>OR($AL12=2,$AL12=3,$AL12=1)</formula>
    </cfRule>
  </conditionalFormatting>
  <conditionalFormatting sqref="AM46:AM47">
    <cfRule type="expression" dxfId="113" priority="5">
      <formula>OR($AL46=2,$AL46=3,$AL46=1)</formula>
    </cfRule>
    <cfRule type="expression" dxfId="112" priority="6">
      <formula>OR($AL46=3)</formula>
    </cfRule>
    <cfRule type="expression" dxfId="111" priority="7">
      <formula>OR($AL46=2,$AL46=3,$AL46=1)</formula>
    </cfRule>
  </conditionalFormatting>
  <conditionalFormatting sqref="AM1:AS1">
    <cfRule type="expression" dxfId="110" priority="71">
      <formula>OR($AL1=2,$AL1=3,$AL1=1)</formula>
    </cfRule>
    <cfRule type="expression" dxfId="109" priority="72">
      <formula>OR($AL1=3)</formula>
    </cfRule>
  </conditionalFormatting>
  <conditionalFormatting sqref="AM9:AS9">
    <cfRule type="expression" dxfId="108" priority="32">
      <formula>OR($AL9=3)</formula>
    </cfRule>
    <cfRule type="expression" dxfId="107" priority="34">
      <formula>OR($AL9=2,$AL9=3,$AL9=1)</formula>
    </cfRule>
  </conditionalFormatting>
  <conditionalFormatting sqref="AM12:AS12">
    <cfRule type="expression" dxfId="106" priority="23">
      <formula>OR($AL12=3)</formula>
    </cfRule>
    <cfRule type="expression" dxfId="105" priority="25">
      <formula>OR($AL12=2,$AL12=3,$AL12=1)</formula>
    </cfRule>
  </conditionalFormatting>
  <conditionalFormatting sqref="AM46:AS47">
    <cfRule type="expression" dxfId="104" priority="10">
      <formula>OR($AL46=2,$AL46=3,$AL46=1)</formula>
    </cfRule>
    <cfRule type="expression" dxfId="103" priority="8">
      <formula>OR($AL46=3)</formula>
    </cfRule>
  </conditionalFormatting>
  <conditionalFormatting sqref="AO10">
    <cfRule type="expression" dxfId="102" priority="38">
      <formula>OR($AL10=2,$AL10=3,$AL10=1)</formula>
    </cfRule>
    <cfRule type="expression" dxfId="101" priority="37">
      <formula>OR($AL10=3)</formula>
    </cfRule>
  </conditionalFormatting>
  <conditionalFormatting sqref="AO14:AO45">
    <cfRule type="expression" dxfId="100" priority="19">
      <formula>OR($AL14=2,$AL14=3,$AL14=1)</formula>
    </cfRule>
    <cfRule type="expression" dxfId="99" priority="18">
      <formula>OR($AL14=3)</formula>
    </cfRule>
  </conditionalFormatting>
  <conditionalFormatting sqref="AQ10:AS10">
    <cfRule type="expression" dxfId="98" priority="35">
      <formula>OR($AL10=3)</formula>
    </cfRule>
    <cfRule type="expression" dxfId="97" priority="36">
      <formula>OR($AL10=2,$AL10=3,$AL10=1)</formula>
    </cfRule>
  </conditionalFormatting>
  <conditionalFormatting sqref="AQ14:AS45">
    <cfRule type="expression" dxfId="96" priority="14">
      <formula>OR($AL14=3)</formula>
    </cfRule>
    <cfRule type="expression" dxfId="95" priority="15">
      <formula>OR($AL14=2,$AL14=3,$AL14=1)</formula>
    </cfRule>
  </conditionalFormatting>
  <conditionalFormatting sqref="AS3">
    <cfRule type="expression" dxfId="94" priority="1">
      <formula>OR($AL3=3)</formula>
    </cfRule>
    <cfRule type="expression" dxfId="93" priority="2">
      <formula>OR($AL3=2,$AL3=3,$AL3=1)</formula>
    </cfRule>
  </conditionalFormatting>
  <conditionalFormatting sqref="AT5:AT47">
    <cfRule type="expression" dxfId="92" priority="4">
      <formula>OR($AL5=2,$AL5=3,$AL5=1)</formula>
    </cfRule>
    <cfRule type="expression" dxfId="91" priority="3">
      <formula>OR($AL5=3)</formula>
    </cfRule>
  </conditionalFormatting>
  <conditionalFormatting sqref="AY1:AY2">
    <cfRule type="expression" dxfId="90" priority="68">
      <formula>OR($AL1=3)</formula>
    </cfRule>
    <cfRule type="expression" dxfId="89" priority="67">
      <formula>OR($AL1=2,$AL1=3,$AL1=1)</formula>
    </cfRule>
  </conditionalFormatting>
  <conditionalFormatting sqref="AY1:AY3">
    <cfRule type="expression" dxfId="88" priority="62">
      <formula>OR($AL1=3)</formula>
    </cfRule>
    <cfRule type="expression" dxfId="87" priority="61">
      <formula>OR($AL1=2,$AL1=3,$AL1=1)</formula>
    </cfRule>
  </conditionalFormatting>
  <conditionalFormatting sqref="AY3">
    <cfRule type="expression" dxfId="86" priority="60">
      <formula>OR($AL3=3)</formula>
    </cfRule>
    <cfRule type="expression" dxfId="85" priority="59">
      <formula>OR($AL3=2,$AL3=3,$AL3=1)</formula>
    </cfRule>
  </conditionalFormatting>
  <hyperlinks>
    <hyperlink ref="U33" r:id="rId1" display="https://catalog.bcrc.firdi.org.tw/BcrcContent?bid=14802&amp;rowid=1" xr:uid="{CD3DCB9E-15DC-49D9-A730-ABCD8502AAA8}"/>
    <hyperlink ref="U34" r:id="rId2" display="https://catalog.bcrc.firdi.org.tw/BcrcContent?bid=10948&amp;rowid=1" xr:uid="{1E5AAB6E-4ADD-45E7-B2F8-DC10CCDBEFE4}"/>
    <hyperlink ref="U35" r:id="rId3" display="https://catalog.bcrc.firdi.org.tw/BcrcContent?bid=10768&amp;rowid=1" xr:uid="{34D59E9D-5129-4600-A36D-867659F86A45}"/>
    <hyperlink ref="U36" r:id="rId4" display="https://catalog.bcrc.firdi.org.tw/BcrcContent?bid=10727&amp;rowid=1" xr:uid="{7CA43298-4D24-4046-BF8C-DA3853E254E8}"/>
    <hyperlink ref="U37" r:id="rId5" display="https://catalog.bcrc.firdi.org.tw/BcrcContent?bid=11847&amp;rowid=1" xr:uid="{DB479AF1-B184-4E1B-B514-19341791BC83}"/>
    <hyperlink ref="U38" r:id="rId6" display="https://catalog.bcrc.firdi.org.tw/BcrcContent?bid=12017&amp;rowid=1" xr:uid="{601F441A-A943-4568-99AB-1DA0F29E488C}"/>
    <hyperlink ref="U39" r:id="rId7" display="https://catalog.bcrc.firdi.org.tw/BcrcContent?bid=30144&amp;rowid=1" xr:uid="{7DF7C5C2-39A2-4A66-B39A-EB8C06A5066C}"/>
    <hyperlink ref="U42" r:id="rId8" display="https://catalog.bcrc.firdi.org.tw/BcrcContent?bid=32850&amp;rowid=1" xr:uid="{97A34DE9-6D0A-4C87-9D12-A1B3614CEFE5}"/>
    <hyperlink ref="U43" r:id="rId9" display="https://catalog.bcrc.firdi.org.tw/BcrcContent?bid=30438&amp;rowid=1" xr:uid="{701B5211-790C-4DA9-865D-FDDA513EDE31}"/>
    <hyperlink ref="U44" r:id="rId10" display="https://catalog.bcrc.firdi.org.tw/BcrcContent?bid=31621&amp;rowid=1" xr:uid="{E09DC1FA-6BFC-4D0B-98B9-AD7EFB07DBA9}"/>
    <hyperlink ref="U40" r:id="rId11" display="https://catalog.bcrc.firdi.org.tw/BcrcContent?bid=31512&amp;rowid=1" xr:uid="{4FA29E16-23C1-4920-AE8F-60F57CE779CE}"/>
    <hyperlink ref="U45" r:id="rId12" display="https://catalog.bcrc.firdi.org.tw/BcrcContent?bid=10723%3Csup%3ET%3C/sup%3E&amp;rowid=1" xr:uid="{5A7D93D0-2948-4495-9718-F740F4EDFF31}"/>
    <hyperlink ref="U41" r:id="rId13" display="https://catalog.bcrc.firdi.org.tw/BcrcContent?bid=32073&amp;rowid=1" xr:uid="{3BDDCF47-CCA1-43F9-8FA6-9039AF1FF5E7}"/>
    <hyperlink ref="U14" r:id="rId14" display="https://catalog.bcrc.firdi.org.tw/BcrcContent?bid=12154&amp;rowid=1" xr:uid="{4CEB77BC-E72F-49B0-BF8A-E75AE2F29810}"/>
    <hyperlink ref="U15" r:id="rId15" display="https://catalog.bcrc.firdi.org.tw/BcrcContent?bid=10451&amp;rowid=1" xr:uid="{C32B4150-7A3B-4A04-9F62-C409AFFF468E}"/>
    <hyperlink ref="U16" r:id="rId16" display="https://catalog.bcrc.firdi.org.tw/BcrcContent?bid=15211&amp;rowid=1" xr:uid="{974C8BD2-E2E6-4F18-802D-B42A47E5793B}"/>
    <hyperlink ref="U17" r:id="rId17" display="https://catalog.bcrc.firdi.org.tw/BcrcContent?bid=11030&amp;rowid=1" xr:uid="{B8A5F7F3-6BEB-46EA-B593-32AA36CAA07B}"/>
    <hyperlink ref="U18" r:id="rId18" display="https://catalog.bcrc.firdi.org.tw/BcrcContent?bid=10447&amp;rowid=1" xr:uid="{1C45F68F-47DA-47AF-BA86-6EF35494EEFC}"/>
    <hyperlink ref="U19" r:id="rId19" display="https://catalog.bcrc.firdi.org.tw/BcrcContent?bid=10789&amp;rowid=1" xr:uid="{4CC6DA8C-7394-4D39-9B31-ADA8B1BF90CB}"/>
    <hyperlink ref="U20" r:id="rId20" display="https://catalog.bcrc.firdi.org.tw/BcrcContent?bid=10793&amp;rowid=1" xr:uid="{0394DCB8-7048-47B1-BA78-8BF6A23D95ED}"/>
    <hyperlink ref="U21" r:id="rId21" display="https://catalog.bcrc.firdi.org.tw/BcrcContent?bid=14848&amp;rowid=1" xr:uid="{68D8742D-C1D8-47B6-8C1F-FF101EE8EE1B}"/>
    <hyperlink ref="U22" r:id="rId22" display="https://catalog.bcrc.firdi.org.tw/BcrcContent?bid=11634&amp;rowid=1" xr:uid="{4ECE35AB-EA99-4575-925F-14A51CF1F16F}"/>
    <hyperlink ref="U23" r:id="rId23" display="https://catalog.bcrc.firdi.org.tw/BcrcContent?bid=11633&amp;rowid=1" xr:uid="{98E622B4-BF0D-4830-B7E2-AEAFD9313B7A}"/>
    <hyperlink ref="U24" r:id="rId24" display="https://catalog.bcrc.firdi.org.tw/BcrcContent?bid=10591&amp;rowid=1" xr:uid="{36A051AB-32B2-4FA9-808E-53142149C0A4}"/>
    <hyperlink ref="U25" r:id="rId25" display="https://catalog.bcrc.firdi.org.tw/BcrcContent?bid=13856&amp;rowid=1" xr:uid="{306B07B8-0A43-4145-8615-C0821E4E568B}"/>
    <hyperlink ref="U26" r:id="rId26" display="https://catalog.bcrc.firdi.org.tw/BcrcContent?bid=12903&amp;rowid=1" xr:uid="{87943249-51FE-46D3-BBA4-C1ABE045A876}"/>
    <hyperlink ref="U27" r:id="rId27" display="https://catalog.bcrc.firdi.org.tw/BcrcContent?bid=21538&amp;rowid=1" xr:uid="{1454771A-85E7-4FAC-9B2F-A40CA0EC16AC}"/>
    <hyperlink ref="U28" r:id="rId28" display="https://catalog.bcrc.firdi.org.tw/BcrcContent?bid=22950&amp;rowid=1" xr:uid="{8203C933-E9AB-491C-897B-316DC9F80972}"/>
    <hyperlink ref="U29" r:id="rId29" display="https://catalog.bcrc.firdi.org.tw/BcrcContent?bid=30506&amp;rowid=1" xr:uid="{6102142D-7D7F-4255-A45B-BF48B992D5D3}"/>
    <hyperlink ref="U30" r:id="rId30" display="https://catalog.bcrc.firdi.org.tw/BcrcContent?bid=12947&amp;rowid=1" xr:uid="{B87BDE93-A39A-4FF1-BF12-62E2FDB3C8E8}"/>
    <hyperlink ref="U31" r:id="rId31" display="https://catalog.bcrc.firdi.org.tw/BcrcContent?bid=10747&amp;rowid=1" xr:uid="{C0E6C9A3-A95F-4AEA-AAFE-25CD0715F80F}"/>
    <hyperlink ref="U32" r:id="rId32" display="https://catalog.bcrc.firdi.org.tw/BcrcContent?bid=16082&amp;rowid=1" xr:uid="{F7E18B26-3D0F-46CF-8F37-9037F389E293}"/>
  </hyperlinks>
  <pageMargins left="0.7" right="0.7" top="0.75" bottom="0.75" header="0.3" footer="0.3"/>
  <pageSetup paperSize="9" scale="77" orientation="portrait" r:id="rId33"/>
  <drawing r:id="rId34"/>
  <legacyDrawing r:id="rId35"/>
  <mc:AlternateContent xmlns:mc="http://schemas.openxmlformats.org/markup-compatibility/2006">
    <mc:Choice Requires="x14">
      <controls>
        <mc:AlternateContent xmlns:mc="http://schemas.openxmlformats.org/markup-compatibility/2006">
          <mc:Choice Requires="x14">
            <control shapeId="1028" r:id="rId36" name="Check Box 4">
              <controlPr defaultSize="0" autoFill="0" autoLine="0" autoPict="0">
                <anchor moveWithCells="1">
                  <from>
                    <xdr:col>2</xdr:col>
                    <xdr:colOff>0</xdr:colOff>
                    <xdr:row>4</xdr:row>
                    <xdr:rowOff>0</xdr:rowOff>
                  </from>
                  <to>
                    <xdr:col>3</xdr:col>
                    <xdr:colOff>57150</xdr:colOff>
                    <xdr:row>5</xdr:row>
                    <xdr:rowOff>9525</xdr:rowOff>
                  </to>
                </anchor>
              </controlPr>
            </control>
          </mc:Choice>
        </mc:AlternateContent>
        <mc:AlternateContent xmlns:mc="http://schemas.openxmlformats.org/markup-compatibility/2006">
          <mc:Choice Requires="x14">
            <control shapeId="1029" r:id="rId37" name="Check Box 5">
              <controlPr defaultSize="0" autoFill="0" autoLine="0" autoPict="0">
                <anchor moveWithCells="1">
                  <from>
                    <xdr:col>2</xdr:col>
                    <xdr:colOff>0</xdr:colOff>
                    <xdr:row>5</xdr:row>
                    <xdr:rowOff>0</xdr:rowOff>
                  </from>
                  <to>
                    <xdr:col>3</xdr:col>
                    <xdr:colOff>57150</xdr:colOff>
                    <xdr:row>6</xdr:row>
                    <xdr:rowOff>9525</xdr:rowOff>
                  </to>
                </anchor>
              </controlPr>
            </control>
          </mc:Choice>
        </mc:AlternateContent>
        <mc:AlternateContent xmlns:mc="http://schemas.openxmlformats.org/markup-compatibility/2006">
          <mc:Choice Requires="x14">
            <control shapeId="1030" r:id="rId38" name="Check Box 6">
              <controlPr defaultSize="0" autoFill="0" autoLine="0" autoPict="0">
                <anchor moveWithCells="1">
                  <from>
                    <xdr:col>2</xdr:col>
                    <xdr:colOff>0</xdr:colOff>
                    <xdr:row>6</xdr:row>
                    <xdr:rowOff>0</xdr:rowOff>
                  </from>
                  <to>
                    <xdr:col>3</xdr:col>
                    <xdr:colOff>57150</xdr:colOff>
                    <xdr:row>7</xdr:row>
                    <xdr:rowOff>9525</xdr:rowOff>
                  </to>
                </anchor>
              </controlPr>
            </control>
          </mc:Choice>
        </mc:AlternateContent>
        <mc:AlternateContent xmlns:mc="http://schemas.openxmlformats.org/markup-compatibility/2006">
          <mc:Choice Requires="x14">
            <control shapeId="1031" r:id="rId39" name="Check Box 7">
              <controlPr defaultSize="0" autoFill="0" autoLine="0" autoPict="0">
                <anchor moveWithCells="1">
                  <from>
                    <xdr:col>7</xdr:col>
                    <xdr:colOff>0</xdr:colOff>
                    <xdr:row>4</xdr:row>
                    <xdr:rowOff>0</xdr:rowOff>
                  </from>
                  <to>
                    <xdr:col>8</xdr:col>
                    <xdr:colOff>57150</xdr:colOff>
                    <xdr:row>5</xdr:row>
                    <xdr:rowOff>9525</xdr:rowOff>
                  </to>
                </anchor>
              </controlPr>
            </control>
          </mc:Choice>
        </mc:AlternateContent>
        <mc:AlternateContent xmlns:mc="http://schemas.openxmlformats.org/markup-compatibility/2006">
          <mc:Choice Requires="x14">
            <control shapeId="1032" r:id="rId40" name="Check Box 8">
              <controlPr defaultSize="0" autoFill="0" autoLine="0" autoPict="0">
                <anchor moveWithCells="1">
                  <from>
                    <xdr:col>7</xdr:col>
                    <xdr:colOff>0</xdr:colOff>
                    <xdr:row>5</xdr:row>
                    <xdr:rowOff>0</xdr:rowOff>
                  </from>
                  <to>
                    <xdr:col>8</xdr:col>
                    <xdr:colOff>57150</xdr:colOff>
                    <xdr:row>6</xdr:row>
                    <xdr:rowOff>9525</xdr:rowOff>
                  </to>
                </anchor>
              </controlPr>
            </control>
          </mc:Choice>
        </mc:AlternateContent>
        <mc:AlternateContent xmlns:mc="http://schemas.openxmlformats.org/markup-compatibility/2006">
          <mc:Choice Requires="x14">
            <control shapeId="1033" r:id="rId41" name="Check Box 9">
              <controlPr defaultSize="0" autoFill="0" autoLine="0" autoPict="0">
                <anchor moveWithCells="1">
                  <from>
                    <xdr:col>7</xdr:col>
                    <xdr:colOff>0</xdr:colOff>
                    <xdr:row>6</xdr:row>
                    <xdr:rowOff>0</xdr:rowOff>
                  </from>
                  <to>
                    <xdr:col>8</xdr:col>
                    <xdr:colOff>57150</xdr:colOff>
                    <xdr:row>7</xdr:row>
                    <xdr:rowOff>9525</xdr:rowOff>
                  </to>
                </anchor>
              </controlPr>
            </control>
          </mc:Choice>
        </mc:AlternateContent>
        <mc:AlternateContent xmlns:mc="http://schemas.openxmlformats.org/markup-compatibility/2006">
          <mc:Choice Requires="x14">
            <control shapeId="1034" r:id="rId42" name="Check Box 10">
              <controlPr defaultSize="0" autoFill="0" autoLine="0" autoPict="0">
                <anchor moveWithCells="1">
                  <from>
                    <xdr:col>12</xdr:col>
                    <xdr:colOff>0</xdr:colOff>
                    <xdr:row>4</xdr:row>
                    <xdr:rowOff>0</xdr:rowOff>
                  </from>
                  <to>
                    <xdr:col>13</xdr:col>
                    <xdr:colOff>57150</xdr:colOff>
                    <xdr:row>5</xdr:row>
                    <xdr:rowOff>9525</xdr:rowOff>
                  </to>
                </anchor>
              </controlPr>
            </control>
          </mc:Choice>
        </mc:AlternateContent>
        <mc:AlternateContent xmlns:mc="http://schemas.openxmlformats.org/markup-compatibility/2006">
          <mc:Choice Requires="x14">
            <control shapeId="1035" r:id="rId43" name="Check Box 11">
              <controlPr defaultSize="0" autoFill="0" autoLine="0" autoPict="0">
                <anchor moveWithCells="1">
                  <from>
                    <xdr:col>12</xdr:col>
                    <xdr:colOff>0</xdr:colOff>
                    <xdr:row>5</xdr:row>
                    <xdr:rowOff>0</xdr:rowOff>
                  </from>
                  <to>
                    <xdr:col>13</xdr:col>
                    <xdr:colOff>57150</xdr:colOff>
                    <xdr:row>6</xdr:row>
                    <xdr:rowOff>9525</xdr:rowOff>
                  </to>
                </anchor>
              </controlPr>
            </control>
          </mc:Choice>
        </mc:AlternateContent>
        <mc:AlternateContent xmlns:mc="http://schemas.openxmlformats.org/markup-compatibility/2006">
          <mc:Choice Requires="x14">
            <control shapeId="1036" r:id="rId44" name="Check Box 12">
              <controlPr defaultSize="0" autoFill="0" autoLine="0" autoPict="0">
                <anchor moveWithCells="1">
                  <from>
                    <xdr:col>12</xdr:col>
                    <xdr:colOff>0</xdr:colOff>
                    <xdr:row>6</xdr:row>
                    <xdr:rowOff>0</xdr:rowOff>
                  </from>
                  <to>
                    <xdr:col>13</xdr:col>
                    <xdr:colOff>57150</xdr:colOff>
                    <xdr:row>7</xdr:row>
                    <xdr:rowOff>9525</xdr:rowOff>
                  </to>
                </anchor>
              </controlPr>
            </control>
          </mc:Choice>
        </mc:AlternateContent>
        <mc:AlternateContent xmlns:mc="http://schemas.openxmlformats.org/markup-compatibility/2006">
          <mc:Choice Requires="x14">
            <control shapeId="1037" r:id="rId45" name="Check Box 13">
              <controlPr defaultSize="0" autoFill="0" autoLine="0" autoPict="0">
                <anchor moveWithCells="1">
                  <from>
                    <xdr:col>17</xdr:col>
                    <xdr:colOff>0</xdr:colOff>
                    <xdr:row>4</xdr:row>
                    <xdr:rowOff>0</xdr:rowOff>
                  </from>
                  <to>
                    <xdr:col>18</xdr:col>
                    <xdr:colOff>57150</xdr:colOff>
                    <xdr:row>5</xdr:row>
                    <xdr:rowOff>9525</xdr:rowOff>
                  </to>
                </anchor>
              </controlPr>
            </control>
          </mc:Choice>
        </mc:AlternateContent>
        <mc:AlternateContent xmlns:mc="http://schemas.openxmlformats.org/markup-compatibility/2006">
          <mc:Choice Requires="x14">
            <control shapeId="1038" r:id="rId46" name="Check Box 14">
              <controlPr defaultSize="0" autoFill="0" autoLine="0" autoPict="0">
                <anchor moveWithCells="1">
                  <from>
                    <xdr:col>17</xdr:col>
                    <xdr:colOff>0</xdr:colOff>
                    <xdr:row>5</xdr:row>
                    <xdr:rowOff>0</xdr:rowOff>
                  </from>
                  <to>
                    <xdr:col>18</xdr:col>
                    <xdr:colOff>57150</xdr:colOff>
                    <xdr:row>6</xdr:row>
                    <xdr:rowOff>9525</xdr:rowOff>
                  </to>
                </anchor>
              </controlPr>
            </control>
          </mc:Choice>
        </mc:AlternateContent>
        <mc:AlternateContent xmlns:mc="http://schemas.openxmlformats.org/markup-compatibility/2006">
          <mc:Choice Requires="x14">
            <control shapeId="1039" r:id="rId47" name="Check Box 15">
              <controlPr defaultSize="0" autoFill="0" autoLine="0" autoPict="0">
                <anchor moveWithCells="1">
                  <from>
                    <xdr:col>17</xdr:col>
                    <xdr:colOff>0</xdr:colOff>
                    <xdr:row>6</xdr:row>
                    <xdr:rowOff>0</xdr:rowOff>
                  </from>
                  <to>
                    <xdr:col>18</xdr:col>
                    <xdr:colOff>57150</xdr:colOff>
                    <xdr:row>7</xdr:row>
                    <xdr:rowOff>9525</xdr:rowOff>
                  </to>
                </anchor>
              </controlPr>
            </control>
          </mc:Choice>
        </mc:AlternateContent>
        <mc:AlternateContent xmlns:mc="http://schemas.openxmlformats.org/markup-compatibility/2006">
          <mc:Choice Requires="x14">
            <control shapeId="1040" r:id="rId48" name="Check Box 16">
              <controlPr defaultSize="0" autoFill="0" autoLine="0" autoPict="0">
                <anchor moveWithCells="1">
                  <from>
                    <xdr:col>23</xdr:col>
                    <xdr:colOff>0</xdr:colOff>
                    <xdr:row>4</xdr:row>
                    <xdr:rowOff>0</xdr:rowOff>
                  </from>
                  <to>
                    <xdr:col>24</xdr:col>
                    <xdr:colOff>57150</xdr:colOff>
                    <xdr:row>5</xdr:row>
                    <xdr:rowOff>9525</xdr:rowOff>
                  </to>
                </anchor>
              </controlPr>
            </control>
          </mc:Choice>
        </mc:AlternateContent>
        <mc:AlternateContent xmlns:mc="http://schemas.openxmlformats.org/markup-compatibility/2006">
          <mc:Choice Requires="x14">
            <control shapeId="1041" r:id="rId49" name="Check Box 17">
              <controlPr defaultSize="0" autoFill="0" autoLine="0" autoPict="0">
                <anchor moveWithCells="1">
                  <from>
                    <xdr:col>23</xdr:col>
                    <xdr:colOff>0</xdr:colOff>
                    <xdr:row>5</xdr:row>
                    <xdr:rowOff>0</xdr:rowOff>
                  </from>
                  <to>
                    <xdr:col>24</xdr:col>
                    <xdr:colOff>57150</xdr:colOff>
                    <xdr:row>6</xdr:row>
                    <xdr:rowOff>9525</xdr:rowOff>
                  </to>
                </anchor>
              </controlPr>
            </control>
          </mc:Choice>
        </mc:AlternateContent>
        <mc:AlternateContent xmlns:mc="http://schemas.openxmlformats.org/markup-compatibility/2006">
          <mc:Choice Requires="x14">
            <control shapeId="1042" r:id="rId50" name="Check Box 18">
              <controlPr defaultSize="0" autoFill="0" autoLine="0" autoPict="0">
                <anchor moveWithCells="1">
                  <from>
                    <xdr:col>28</xdr:col>
                    <xdr:colOff>0</xdr:colOff>
                    <xdr:row>4</xdr:row>
                    <xdr:rowOff>0</xdr:rowOff>
                  </from>
                  <to>
                    <xdr:col>29</xdr:col>
                    <xdr:colOff>57150</xdr:colOff>
                    <xdr:row>5</xdr:row>
                    <xdr:rowOff>9525</xdr:rowOff>
                  </to>
                </anchor>
              </controlPr>
            </control>
          </mc:Choice>
        </mc:AlternateContent>
        <mc:AlternateContent xmlns:mc="http://schemas.openxmlformats.org/markup-compatibility/2006">
          <mc:Choice Requires="x14">
            <control shapeId="1043" r:id="rId51" name="Check Box 19">
              <controlPr defaultSize="0" autoFill="0" autoLine="0" autoPict="0">
                <anchor moveWithCells="1">
                  <from>
                    <xdr:col>28</xdr:col>
                    <xdr:colOff>0</xdr:colOff>
                    <xdr:row>5</xdr:row>
                    <xdr:rowOff>0</xdr:rowOff>
                  </from>
                  <to>
                    <xdr:col>29</xdr:col>
                    <xdr:colOff>57150</xdr:colOff>
                    <xdr:row>6</xdr:row>
                    <xdr:rowOff>9525</xdr:rowOff>
                  </to>
                </anchor>
              </controlPr>
            </control>
          </mc:Choice>
        </mc:AlternateContent>
        <mc:AlternateContent xmlns:mc="http://schemas.openxmlformats.org/markup-compatibility/2006">
          <mc:Choice Requires="x14">
            <control shapeId="1044" r:id="rId52" name="Check Box 20">
              <controlPr defaultSize="0" autoFill="0" autoLine="0" autoPict="0">
                <anchor moveWithCells="1">
                  <from>
                    <xdr:col>2</xdr:col>
                    <xdr:colOff>0</xdr:colOff>
                    <xdr:row>9</xdr:row>
                    <xdr:rowOff>0</xdr:rowOff>
                  </from>
                  <to>
                    <xdr:col>3</xdr:col>
                    <xdr:colOff>57150</xdr:colOff>
                    <xdr:row>10</xdr:row>
                    <xdr:rowOff>9525</xdr:rowOff>
                  </to>
                </anchor>
              </controlPr>
            </control>
          </mc:Choice>
        </mc:AlternateContent>
        <mc:AlternateContent xmlns:mc="http://schemas.openxmlformats.org/markup-compatibility/2006">
          <mc:Choice Requires="x14">
            <control shapeId="1045" r:id="rId53" name="Check Box 21">
              <controlPr defaultSize="0" autoFill="0" autoLine="0" autoPict="0">
                <anchor moveWithCells="1">
                  <from>
                    <xdr:col>2</xdr:col>
                    <xdr:colOff>0</xdr:colOff>
                    <xdr:row>10</xdr:row>
                    <xdr:rowOff>0</xdr:rowOff>
                  </from>
                  <to>
                    <xdr:col>3</xdr:col>
                    <xdr:colOff>57150</xdr:colOff>
                    <xdr:row>11</xdr:row>
                    <xdr:rowOff>9525</xdr:rowOff>
                  </to>
                </anchor>
              </controlPr>
            </control>
          </mc:Choice>
        </mc:AlternateContent>
        <mc:AlternateContent xmlns:mc="http://schemas.openxmlformats.org/markup-compatibility/2006">
          <mc:Choice Requires="x14">
            <control shapeId="1046" r:id="rId54" name="Check Box 22">
              <controlPr defaultSize="0" autoFill="0" autoLine="0" autoPict="0">
                <anchor moveWithCells="1">
                  <from>
                    <xdr:col>6</xdr:col>
                    <xdr:colOff>0</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1047" r:id="rId55" name="Check Box 23">
              <controlPr defaultSize="0" autoFill="0" autoLine="0" autoPict="0">
                <anchor moveWithCells="1">
                  <from>
                    <xdr:col>10</xdr:col>
                    <xdr:colOff>0</xdr:colOff>
                    <xdr:row>9</xdr:row>
                    <xdr:rowOff>0</xdr:rowOff>
                  </from>
                  <to>
                    <xdr:col>11</xdr:col>
                    <xdr:colOff>57150</xdr:colOff>
                    <xdr:row>10</xdr:row>
                    <xdr:rowOff>9525</xdr:rowOff>
                  </to>
                </anchor>
              </controlPr>
            </control>
          </mc:Choice>
        </mc:AlternateContent>
        <mc:AlternateContent xmlns:mc="http://schemas.openxmlformats.org/markup-compatibility/2006">
          <mc:Choice Requires="x14">
            <control shapeId="1048" r:id="rId56" name="Check Box 24">
              <controlPr defaultSize="0" autoFill="0" autoLine="0" autoPict="0">
                <anchor moveWithCells="1">
                  <from>
                    <xdr:col>14</xdr:col>
                    <xdr:colOff>0</xdr:colOff>
                    <xdr:row>9</xdr:row>
                    <xdr:rowOff>0</xdr:rowOff>
                  </from>
                  <to>
                    <xdr:col>15</xdr:col>
                    <xdr:colOff>57150</xdr:colOff>
                    <xdr:row>10</xdr:row>
                    <xdr:rowOff>9525</xdr:rowOff>
                  </to>
                </anchor>
              </controlPr>
            </control>
          </mc:Choice>
        </mc:AlternateContent>
        <mc:AlternateContent xmlns:mc="http://schemas.openxmlformats.org/markup-compatibility/2006">
          <mc:Choice Requires="x14">
            <control shapeId="1049" r:id="rId57" name="Check Box 25">
              <controlPr defaultSize="0" autoFill="0" autoLine="0" autoPict="0">
                <anchor moveWithCells="1">
                  <from>
                    <xdr:col>18</xdr:col>
                    <xdr:colOff>0</xdr:colOff>
                    <xdr:row>9</xdr:row>
                    <xdr:rowOff>0</xdr:rowOff>
                  </from>
                  <to>
                    <xdr:col>19</xdr:col>
                    <xdr:colOff>57150</xdr:colOff>
                    <xdr:row>10</xdr:row>
                    <xdr:rowOff>9525</xdr:rowOff>
                  </to>
                </anchor>
              </controlPr>
            </control>
          </mc:Choice>
        </mc:AlternateContent>
        <mc:AlternateContent xmlns:mc="http://schemas.openxmlformats.org/markup-compatibility/2006">
          <mc:Choice Requires="x14">
            <control shapeId="1050" r:id="rId58" name="Check Box 26">
              <controlPr defaultSize="0" autoFill="0" autoLine="0" autoPict="0">
                <anchor moveWithCells="1">
                  <from>
                    <xdr:col>22</xdr:col>
                    <xdr:colOff>0</xdr:colOff>
                    <xdr:row>9</xdr:row>
                    <xdr:rowOff>0</xdr:rowOff>
                  </from>
                  <to>
                    <xdr:col>23</xdr:col>
                    <xdr:colOff>57150</xdr:colOff>
                    <xdr:row>10</xdr:row>
                    <xdr:rowOff>9525</xdr:rowOff>
                  </to>
                </anchor>
              </controlPr>
            </control>
          </mc:Choice>
        </mc:AlternateContent>
        <mc:AlternateContent xmlns:mc="http://schemas.openxmlformats.org/markup-compatibility/2006">
          <mc:Choice Requires="x14">
            <control shapeId="1051" r:id="rId59" name="Check Box 27">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1052" r:id="rId60" name="Check Box 28">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1053" r:id="rId61" name="Check Box 29">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1054" r:id="rId62" name="Check Box 30">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1055" r:id="rId63" name="Check Box 31">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1056" r:id="rId64" name="Check Box 32">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1057" r:id="rId65" name="Check Box 33">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1058" r:id="rId66" name="Check Box 34">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1059" r:id="rId67" name="Check Box 35">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1060" r:id="rId68" name="Check Box 36">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1061" r:id="rId69" name="Check Box 37">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1062" r:id="rId70" name="Check Box 38">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1063" r:id="rId71" name="Check Box 39">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1064" r:id="rId72" name="Check Box 40">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1065" r:id="rId73" name="Check Box 41">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1066" r:id="rId74" name="Check Box 42">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1067" r:id="rId75" name="Check Box 43">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1068" r:id="rId76" name="Check Box 44">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1069" r:id="rId77" name="Check Box 45">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1070" r:id="rId78" name="Check Box 46">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1071" r:id="rId79" name="Check Box 47">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1072" r:id="rId80" name="Check Box 48">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1073" r:id="rId81" name="Check Box 49">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1074" r:id="rId82" name="Check Box 50">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1075" r:id="rId83" name="Check Box 51">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1076" r:id="rId84" name="Check Box 52">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1077" r:id="rId85" name="Check Box 53">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1078" r:id="rId86" name="Check Box 54">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1079" r:id="rId87" name="Check Box 55">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1080" r:id="rId88" name="Check Box 56">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1081" r:id="rId89" name="Check Box 57">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1082" r:id="rId90" name="Check Box 58">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1083" r:id="rId91" name="Check Box 59">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34F2CF-24D2-4BA7-B178-6C6250D157E3}">
  <sheetPr>
    <tabColor rgb="FFFFC000"/>
    <outlinePr applyStyles="1" summaryBelow="0"/>
  </sheetPr>
  <dimension ref="B1:CK59"/>
  <sheetViews>
    <sheetView view="pageBreakPreview" topLeftCell="A52" zoomScaleNormal="100" zoomScaleSheetLayoutView="100" workbookViewId="0">
      <selection activeCell="C48" sqref="C48:T48"/>
    </sheetView>
  </sheetViews>
  <sheetFormatPr defaultRowHeight="15.75"/>
  <cols>
    <col min="1" max="1" width="1.5703125" customWidth="1"/>
    <col min="2" max="37" width="3.42578125" style="2" customWidth="1"/>
    <col min="38" max="38" width="3.5703125" customWidth="1"/>
    <col min="39" max="39" width="9.5703125" customWidth="1"/>
    <col min="40" max="40" width="10.28515625" customWidth="1"/>
    <col min="41" max="41" width="9.140625" customWidth="1"/>
    <col min="42" max="42" width="10.28515625" customWidth="1"/>
    <col min="43" max="44" width="9.140625" customWidth="1"/>
    <col min="45" max="45" width="7.28515625" customWidth="1"/>
    <col min="46" max="51" width="9.140625" customWidth="1"/>
    <col min="53" max="53" width="11.85546875" customWidth="1"/>
    <col min="54" max="89" width="3.5703125" style="28" hidden="1" customWidth="1"/>
  </cols>
  <sheetData>
    <row r="1" spans="2:89" ht="16.5" customHeight="1" thickTop="1">
      <c r="B1" s="632" t="s">
        <v>521</v>
      </c>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633"/>
      <c r="AG1" s="633"/>
      <c r="AH1" s="633"/>
      <c r="AI1" s="633"/>
      <c r="AJ1" s="633"/>
      <c r="AK1" s="634"/>
      <c r="AL1" s="5"/>
      <c r="AN1" s="6" t="s">
        <v>44</v>
      </c>
      <c r="AP1" s="6" t="s">
        <v>45</v>
      </c>
      <c r="AU1" s="7"/>
      <c r="AV1" s="7"/>
      <c r="AW1" s="7"/>
      <c r="AX1" s="7"/>
      <c r="AY1" s="8" t="str" cm="1">
        <f t="array" ref="AY1">IF(SUMPRODUCT(--(LEN(TRIM(AT3:AT1008))&gt;0))&gt;0,"《"&amp;B1&amp;"》","")</f>
        <v/>
      </c>
      <c r="BB1" s="635" t="s">
        <v>119</v>
      </c>
      <c r="BC1" s="636"/>
      <c r="BD1" s="636"/>
      <c r="BE1" s="636"/>
      <c r="BF1" s="636"/>
      <c r="BG1" s="636"/>
      <c r="BH1" s="636"/>
      <c r="BI1" s="636"/>
      <c r="BJ1" s="636"/>
      <c r="BK1" s="636"/>
      <c r="BL1" s="636"/>
      <c r="BM1" s="636"/>
      <c r="BN1" s="636"/>
      <c r="BO1" s="636"/>
      <c r="BP1" s="636"/>
      <c r="BQ1" s="636"/>
      <c r="BR1" s="636"/>
      <c r="BS1" s="636"/>
      <c r="BT1" s="636"/>
      <c r="BU1" s="636"/>
      <c r="BV1" s="636"/>
      <c r="BW1" s="636"/>
      <c r="BX1" s="636"/>
      <c r="BY1" s="636"/>
      <c r="BZ1" s="636"/>
      <c r="CA1" s="636"/>
      <c r="CB1" s="636"/>
      <c r="CC1" s="636"/>
      <c r="CD1" s="636"/>
      <c r="CE1" s="636"/>
      <c r="CF1" s="636"/>
      <c r="CG1" s="636"/>
      <c r="CH1" s="636"/>
      <c r="CI1" s="636"/>
      <c r="CJ1" s="636"/>
      <c r="CK1" s="637"/>
    </row>
    <row r="2" spans="2:89" ht="32.25" customHeight="1">
      <c r="B2" s="638" t="s">
        <v>1</v>
      </c>
      <c r="C2" s="639"/>
      <c r="D2" s="639"/>
      <c r="E2" s="639"/>
      <c r="F2" s="639"/>
      <c r="G2" s="639"/>
      <c r="H2" s="639"/>
      <c r="I2" s="639"/>
      <c r="J2" s="639"/>
      <c r="K2" s="639"/>
      <c r="L2" s="639"/>
      <c r="M2" s="639"/>
      <c r="N2" s="639"/>
      <c r="O2" s="639"/>
      <c r="P2" s="639"/>
      <c r="Q2" s="639"/>
      <c r="R2" s="639"/>
      <c r="S2" s="639"/>
      <c r="T2" s="639"/>
      <c r="U2" s="639"/>
      <c r="V2" s="639"/>
      <c r="W2" s="639"/>
      <c r="X2" s="639"/>
      <c r="Y2" s="639"/>
      <c r="Z2" s="639"/>
      <c r="AA2" s="639"/>
      <c r="AB2" s="639"/>
      <c r="AC2" s="639"/>
      <c r="AD2" s="639"/>
      <c r="AE2" s="639"/>
      <c r="AF2" s="639"/>
      <c r="AG2" s="639"/>
      <c r="AH2" s="639"/>
      <c r="AI2" s="639"/>
      <c r="AJ2" s="639"/>
      <c r="AK2" s="640"/>
      <c r="AL2" s="9" t="s">
        <v>46</v>
      </c>
      <c r="AM2" s="9" t="s">
        <v>47</v>
      </c>
      <c r="AN2" s="9" t="s">
        <v>48</v>
      </c>
      <c r="AO2" s="10" t="s">
        <v>49</v>
      </c>
      <c r="AP2" s="9" t="s">
        <v>50</v>
      </c>
      <c r="AQ2" s="9" t="s">
        <v>51</v>
      </c>
      <c r="AR2" s="9" t="s">
        <v>52</v>
      </c>
      <c r="AS2" s="9" t="s">
        <v>53</v>
      </c>
      <c r="AT2" s="9" t="s">
        <v>47</v>
      </c>
      <c r="AU2" s="11"/>
      <c r="AV2" s="11"/>
      <c r="AW2" s="7"/>
      <c r="AX2" s="7"/>
      <c r="AY2" s="71" t="str" cm="1">
        <f t="array" ref="AY2">IF(AY1&lt;&gt;"",LOOKUP(2,1/(AT3:AT1008&lt;&gt;""),AT3:AT1008),"")</f>
        <v/>
      </c>
      <c r="BB2" s="641" t="s">
        <v>1</v>
      </c>
      <c r="BC2" s="639"/>
      <c r="BD2" s="639"/>
      <c r="BE2" s="639"/>
      <c r="BF2" s="639"/>
      <c r="BG2" s="639"/>
      <c r="BH2" s="639"/>
      <c r="BI2" s="639"/>
      <c r="BJ2" s="639"/>
      <c r="BK2" s="639"/>
      <c r="BL2" s="639"/>
      <c r="BM2" s="639"/>
      <c r="BN2" s="639"/>
      <c r="BO2" s="639"/>
      <c r="BP2" s="639"/>
      <c r="BQ2" s="639"/>
      <c r="BR2" s="639"/>
      <c r="BS2" s="639"/>
      <c r="BT2" s="639"/>
      <c r="BU2" s="639"/>
      <c r="BV2" s="639"/>
      <c r="BW2" s="639"/>
      <c r="BX2" s="639"/>
      <c r="BY2" s="639"/>
      <c r="BZ2" s="639"/>
      <c r="CA2" s="639"/>
      <c r="CB2" s="639"/>
      <c r="CC2" s="639"/>
      <c r="CD2" s="639"/>
      <c r="CE2" s="639"/>
      <c r="CF2" s="639"/>
      <c r="CG2" s="639"/>
      <c r="CH2" s="639"/>
      <c r="CI2" s="639"/>
      <c r="CJ2" s="639"/>
      <c r="CK2" s="642"/>
    </row>
    <row r="3" spans="2:89">
      <c r="B3" s="646" t="s">
        <v>18</v>
      </c>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647"/>
      <c r="AJ3" s="647"/>
      <c r="AK3" s="648"/>
      <c r="AL3" s="12">
        <v>1</v>
      </c>
      <c r="AM3" t="str">
        <f>B3</f>
        <v>(請勾選測試方法→時間點→執行菌株Please tick :  method → time point → Bacterial)</v>
      </c>
      <c r="AN3" t="b">
        <f>OR(AK4&gt;0,AK9&gt;0,AK12&gt;0)</f>
        <v>0</v>
      </c>
      <c r="AO3" t="s">
        <v>56</v>
      </c>
      <c r="AP3" t="b">
        <f>OR(AK4&gt;0,AK9&gt;0,AK12&gt;0)</f>
        <v>0</v>
      </c>
      <c r="AQ3" s="13" t="b">
        <f>AND($AN3,$AP3)</f>
        <v>0</v>
      </c>
      <c r="AR3" s="13" t="b">
        <f>IF($AN3=TRUE,$AP3&lt;&gt;TRUE)</f>
        <v>0</v>
      </c>
      <c r="AT3" s="14" t="str">
        <f>IF(AQ3=TRUE,
    IF(AL3=3,
        IF(AM3="", "", "        "&amp;REPT("-", LEN(AO3) - LEN(SUBSTITUTE(AO3, "-", "")))&amp;AM3&amp;CHAR(10)),
        IF(AL3=1, ""&amp;AM3&amp;CHAR(10),
           IF(AL3=2, "      █"&amp;AM3&amp;CHAR(10), AM3&amp;CHAR(10))
        )
    ),
    "")</f>
        <v/>
      </c>
      <c r="AU3" s="7"/>
      <c r="AV3" s="7"/>
      <c r="AW3" s="7"/>
      <c r="AX3" s="7"/>
      <c r="AY3" s="13"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43" t="s">
        <v>120</v>
      </c>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3"/>
      <c r="CC3" s="643"/>
      <c r="CD3" s="643"/>
      <c r="CE3" s="643"/>
      <c r="CF3" s="643"/>
      <c r="CG3" s="643"/>
      <c r="CH3" s="643"/>
      <c r="CI3" s="643"/>
      <c r="CJ3" s="643"/>
      <c r="CK3" s="27">
        <f>COUNTIF(BB4:BB4,TRUE)</f>
        <v>0</v>
      </c>
    </row>
    <row r="4" spans="2:89">
      <c r="B4" s="649" t="s">
        <v>32</v>
      </c>
      <c r="C4" s="650"/>
      <c r="D4" s="650"/>
      <c r="E4" s="650"/>
      <c r="F4" s="650"/>
      <c r="G4" s="650"/>
      <c r="H4" s="650"/>
      <c r="I4" s="650"/>
      <c r="J4" s="650"/>
      <c r="K4" s="650"/>
      <c r="L4" s="650"/>
      <c r="M4" s="650"/>
      <c r="N4" s="650"/>
      <c r="O4" s="650"/>
      <c r="P4" s="650"/>
      <c r="Q4" s="650"/>
      <c r="R4" s="650"/>
      <c r="S4" s="650"/>
      <c r="T4" s="650"/>
      <c r="U4" s="650"/>
      <c r="V4" s="650"/>
      <c r="W4" s="650"/>
      <c r="X4" s="650"/>
      <c r="Y4" s="650"/>
      <c r="Z4" s="650"/>
      <c r="AA4" s="650"/>
      <c r="AB4" s="650"/>
      <c r="AC4" s="650"/>
      <c r="AD4" s="650"/>
      <c r="AE4" s="650"/>
      <c r="AF4" s="650"/>
      <c r="AG4" s="650"/>
      <c r="AH4" s="650"/>
      <c r="AI4" s="650"/>
      <c r="AJ4" s="650"/>
      <c r="AK4" s="351">
        <f>COUNTIF(BC5:BC7,TRUE)+COUNTIF(BH5:BH7,TRUE)+COUNTIF(BM5:BM7,TRUE)+COUNTIF(BR5:BR7,TRUE)+COUNTIF(BX5:BX6,TRUE)+COUNTIF(CC5:CC6,TRUE)</f>
        <v>0</v>
      </c>
      <c r="AL4" s="15">
        <v>1</v>
      </c>
      <c r="AM4" t="str">
        <f>IF(AS4="","",AS4)&amp;B4</f>
        <v>【!!!未完全填寫!!!】測試方法選擇Method:</v>
      </c>
      <c r="AN4" s="7" t="b">
        <f>AN3</f>
        <v>0</v>
      </c>
      <c r="AO4" s="7" t="s">
        <v>54</v>
      </c>
      <c r="AP4" t="b">
        <f>TRUE</f>
        <v>1</v>
      </c>
      <c r="AQ4" s="13" t="b">
        <f t="shared" ref="AQ4:AQ5" si="0">AND($AN4,$AP4)</f>
        <v>0</v>
      </c>
      <c r="AR4" s="13" t="b">
        <f>IF($AN4=TRUE,$AP4&lt;&gt;TRUE)</f>
        <v>0</v>
      </c>
      <c r="AS4" t="str">
        <f>IF(OR(AL3=1,AL3=2),IF(AND(AK4&gt;0)=FALSE,"【!!!未完全填寫!!!】",""),"")</f>
        <v>【!!!未完全填寫!!!】</v>
      </c>
      <c r="AT4" s="14" t="str">
        <f>AT3&amp;IF(AQ4=TRUE,
    IF(AL4=3,
        IF(AM4="", "", "        "&amp;REPT("-", LEN(AO4) - LEN(SUBSTITUTE(AO4, "-", "")))&amp;AM4&amp;CHAR(10)),
        IF(AL4=1, ""&amp;AM4&amp;CHAR(10),
           IF(AL4=2, "      █"&amp;AM4&amp;CHAR(10), AM4&amp;CHAR(10))
        )
    ),
    "")</f>
        <v/>
      </c>
      <c r="AU4" s="7"/>
      <c r="AV4" s="7"/>
      <c r="AW4" s="16"/>
      <c r="AX4" s="16"/>
      <c r="AY4" s="17"/>
      <c r="BB4" s="29" t="b">
        <v>0</v>
      </c>
      <c r="BC4" s="652"/>
      <c r="BD4" s="652"/>
      <c r="BE4" s="652"/>
      <c r="BF4" s="652"/>
      <c r="BG4" s="652"/>
      <c r="BH4" s="652"/>
      <c r="BI4" s="652"/>
      <c r="BJ4" s="652"/>
      <c r="BK4" s="652"/>
      <c r="BL4" s="652"/>
      <c r="BM4" s="652"/>
      <c r="BN4" s="652"/>
      <c r="BO4" s="652"/>
      <c r="BP4" s="652"/>
      <c r="BQ4" s="652"/>
      <c r="BR4" s="652"/>
      <c r="BS4" s="652"/>
      <c r="BT4" s="652"/>
      <c r="BU4" s="652"/>
      <c r="BV4" s="652"/>
      <c r="BW4" s="652"/>
      <c r="BX4" s="652"/>
      <c r="BY4" s="652"/>
      <c r="BZ4" s="652"/>
      <c r="CA4" s="652"/>
      <c r="CB4" s="652"/>
      <c r="CC4" s="652"/>
      <c r="CD4" s="652"/>
      <c r="CE4" s="652"/>
      <c r="CF4" s="652"/>
      <c r="CG4" s="652"/>
      <c r="CH4" s="652"/>
      <c r="CI4" s="652"/>
      <c r="CJ4" s="652"/>
      <c r="CK4" s="652"/>
    </row>
    <row r="5" spans="2:89">
      <c r="B5" s="348"/>
      <c r="C5" s="61" t="b">
        <f>$BC$5</f>
        <v>0</v>
      </c>
      <c r="D5" s="651" t="s">
        <v>5</v>
      </c>
      <c r="E5" s="651"/>
      <c r="F5" s="651"/>
      <c r="G5" s="651"/>
      <c r="H5" s="61" t="b">
        <f>$BH$5</f>
        <v>0</v>
      </c>
      <c r="I5" s="651" t="s">
        <v>8</v>
      </c>
      <c r="J5" s="651"/>
      <c r="K5" s="651"/>
      <c r="L5" s="651"/>
      <c r="M5" s="61" t="b">
        <f>$BM$5</f>
        <v>0</v>
      </c>
      <c r="N5" s="651" t="s">
        <v>522</v>
      </c>
      <c r="O5" s="651"/>
      <c r="P5" s="651"/>
      <c r="Q5" s="651"/>
      <c r="R5" s="61" t="b">
        <f>$BR$5</f>
        <v>0</v>
      </c>
      <c r="S5" s="660" t="s">
        <v>523</v>
      </c>
      <c r="T5" s="651"/>
      <c r="U5" s="651"/>
      <c r="V5" s="651"/>
      <c r="W5" s="60"/>
      <c r="X5" s="61">
        <f>$BX$5</f>
        <v>0</v>
      </c>
      <c r="Y5" s="651" t="s">
        <v>14</v>
      </c>
      <c r="Z5" s="651"/>
      <c r="AA5" s="651"/>
      <c r="AB5" s="651"/>
      <c r="AC5" s="61">
        <f>$CC$5</f>
        <v>0</v>
      </c>
      <c r="AD5" s="651" t="s">
        <v>16</v>
      </c>
      <c r="AE5" s="651"/>
      <c r="AF5" s="651"/>
      <c r="AG5" s="651"/>
      <c r="AH5" s="57"/>
      <c r="AI5" s="57"/>
      <c r="AJ5" s="57"/>
      <c r="AK5" s="352"/>
      <c r="AL5" s="15">
        <v>2</v>
      </c>
      <c r="AM5" t="str">
        <f>IF(BC5,D5,"")&amp;IF(BH5,I5,"")&amp;IF(BM5,N5,"")&amp;IF(BR5,S5,"")&amp;IF(BX5,Y5,"")&amp;IF(CC5,AD5,"")&amp;IF(BC6,D6,"")&amp;IF(BH6,I6,"")&amp;IF(BM6,N6,"")&amp;IF(BR6,S6,"")&amp;IF(BX6,Y6,"")&amp;IF(CC6,AD6,"")&amp;IF(BC7,D7,"")&amp;IF(BH7,I7,"")&amp;IF(BM7,N7,"")&amp;IF(BR7,S7,"")</f>
        <v/>
      </c>
      <c r="AN5" s="7" t="b">
        <f>OR(BC5:BC7,BH5:BH7,BM5:BM7,BR5:BR7,BX5:BX6,CC5:CC6)</f>
        <v>0</v>
      </c>
      <c r="AO5" s="7" t="s">
        <v>55</v>
      </c>
      <c r="AP5" t="b">
        <f>OR(BC5:BC7,BH5:BH7,BM5:BM7,BR5:BR7,BX5:BX6,CC5:CC6)</f>
        <v>0</v>
      </c>
      <c r="AQ5" s="13" t="b">
        <f t="shared" si="0"/>
        <v>0</v>
      </c>
      <c r="AR5" s="13" t="b">
        <f>IF($AN5=TRUE,$AP5&lt;&gt;TRUE)</f>
        <v>0</v>
      </c>
      <c r="AT5" s="14" t="str">
        <f t="shared" ref="AT5:AT58" si="1">AT4&amp;IF(AQ5=TRUE,
    IF(AL5=3,
        IF(AM5="", "", "        "&amp;REPT("-", LEN(AO5) - LEN(SUBSTITUTE(AO5, "-", "")))&amp;AM5&amp;CHAR(10)),
        IF(AL5=1, ""&amp;AM5&amp;CHAR(10),
           IF(AL5=2, "      █"&amp;AM5&amp;CHAR(10), AM5&amp;CHAR(10))
        )
    ),
    "")</f>
        <v/>
      </c>
      <c r="BB5" s="653" t="s">
        <v>122</v>
      </c>
      <c r="BC5" s="654" t="b">
        <v>0</v>
      </c>
      <c r="BD5" s="654"/>
      <c r="BE5" s="654"/>
      <c r="BF5" s="654"/>
      <c r="BG5" s="654"/>
      <c r="BH5" s="654" t="b">
        <v>0</v>
      </c>
      <c r="BI5" s="654"/>
      <c r="BJ5" s="654"/>
      <c r="BK5" s="654"/>
      <c r="BL5" s="654"/>
      <c r="BM5" s="654" t="b">
        <v>0</v>
      </c>
      <c r="BN5" s="654"/>
      <c r="BO5" s="654"/>
      <c r="BP5" s="654"/>
      <c r="BQ5" s="654"/>
      <c r="BR5" s="654" t="b">
        <v>0</v>
      </c>
      <c r="BS5" s="654"/>
      <c r="BT5" s="654"/>
      <c r="BU5" s="654"/>
      <c r="BV5" s="654"/>
      <c r="BW5" s="654"/>
      <c r="BX5" s="654"/>
      <c r="BY5" s="654"/>
      <c r="BZ5" s="654"/>
      <c r="CA5" s="654"/>
      <c r="CB5" s="654"/>
      <c r="CC5" s="654"/>
      <c r="CD5" s="654"/>
      <c r="CE5" s="654"/>
      <c r="CF5" s="654"/>
      <c r="CG5" s="654"/>
      <c r="CH5" s="654"/>
      <c r="CI5" s="654"/>
      <c r="CJ5" s="654"/>
      <c r="CK5" s="655"/>
    </row>
    <row r="6" spans="2:89" ht="15.75" customHeight="1">
      <c r="B6" s="348"/>
      <c r="C6" s="61" t="b">
        <f>$BC$6</f>
        <v>0</v>
      </c>
      <c r="D6" s="651" t="s">
        <v>524</v>
      </c>
      <c r="E6" s="651"/>
      <c r="F6" s="651"/>
      <c r="G6" s="651"/>
      <c r="H6" s="61">
        <f>$BH$6</f>
        <v>0</v>
      </c>
      <c r="I6" s="651" t="s">
        <v>525</v>
      </c>
      <c r="J6" s="651"/>
      <c r="K6" s="651"/>
      <c r="L6" s="651"/>
      <c r="M6" s="61">
        <f>$BM$6</f>
        <v>0</v>
      </c>
      <c r="N6" s="651" t="s">
        <v>526</v>
      </c>
      <c r="O6" s="651"/>
      <c r="P6" s="651"/>
      <c r="Q6" s="651"/>
      <c r="R6" s="61" t="b">
        <f>$BR$6</f>
        <v>0</v>
      </c>
      <c r="S6" s="651" t="s">
        <v>527</v>
      </c>
      <c r="T6" s="651"/>
      <c r="U6" s="651"/>
      <c r="V6" s="651"/>
      <c r="W6" s="60"/>
      <c r="X6" s="61">
        <f>$BX$6</f>
        <v>0</v>
      </c>
      <c r="Y6" s="651"/>
      <c r="Z6" s="651"/>
      <c r="AA6" s="651"/>
      <c r="AB6" s="651"/>
      <c r="AC6" s="61">
        <f>$CC$6</f>
        <v>0</v>
      </c>
      <c r="AD6" s="651"/>
      <c r="AE6" s="651"/>
      <c r="AF6" s="651"/>
      <c r="AG6" s="651"/>
      <c r="AH6" s="57"/>
      <c r="AI6" s="57"/>
      <c r="AJ6" s="57"/>
      <c r="AK6" s="352"/>
      <c r="AL6">
        <v>2</v>
      </c>
      <c r="AT6" s="14" t="str">
        <f t="shared" si="1"/>
        <v/>
      </c>
      <c r="BB6" s="653" t="s">
        <v>113</v>
      </c>
      <c r="BC6" s="654" t="b">
        <v>0</v>
      </c>
      <c r="BD6" s="654"/>
      <c r="BE6" s="654"/>
      <c r="BF6" s="654">
        <v>4.0999999999999996</v>
      </c>
      <c r="BG6" s="654"/>
      <c r="BH6" s="30"/>
      <c r="BI6" s="30"/>
      <c r="BJ6" s="30"/>
      <c r="BK6" s="30"/>
      <c r="BL6" s="30"/>
      <c r="BM6" s="30"/>
      <c r="BN6" s="30"/>
      <c r="BO6" s="30"/>
      <c r="BP6" s="30"/>
      <c r="BQ6" s="30"/>
      <c r="BR6" s="30" t="b">
        <v>0</v>
      </c>
      <c r="BS6" s="30"/>
      <c r="BT6" s="30"/>
      <c r="BU6" s="30"/>
      <c r="BV6" s="30"/>
      <c r="BW6" s="30"/>
      <c r="BX6" s="30"/>
      <c r="BY6" s="30"/>
      <c r="BZ6" s="30"/>
      <c r="CA6" s="30"/>
      <c r="CB6" s="30"/>
      <c r="CC6" s="30"/>
      <c r="CD6" s="30"/>
      <c r="CE6" s="30"/>
      <c r="CF6" s="30"/>
      <c r="CG6" s="30"/>
      <c r="CH6" s="30"/>
      <c r="CI6" s="30"/>
      <c r="CJ6" s="30"/>
      <c r="CK6" s="31"/>
    </row>
    <row r="7" spans="2:89" ht="15.75" hidden="1" customHeight="1" thickBot="1">
      <c r="B7" s="348"/>
      <c r="C7" s="61" t="b">
        <f>$BC$7</f>
        <v>0</v>
      </c>
      <c r="D7" s="651"/>
      <c r="E7" s="651"/>
      <c r="F7" s="651"/>
      <c r="G7" s="651"/>
      <c r="H7" s="61" t="b">
        <f>$BH$7</f>
        <v>0</v>
      </c>
      <c r="I7" s="651"/>
      <c r="J7" s="651"/>
      <c r="K7" s="651"/>
      <c r="L7" s="651"/>
      <c r="M7" s="61" t="b">
        <f>$BM$7</f>
        <v>0</v>
      </c>
      <c r="N7" s="651"/>
      <c r="O7" s="651"/>
      <c r="P7" s="651"/>
      <c r="Q7" s="651"/>
      <c r="R7" s="61" t="b">
        <f>$BR$7</f>
        <v>0</v>
      </c>
      <c r="S7" s="651"/>
      <c r="T7" s="651"/>
      <c r="U7" s="651"/>
      <c r="V7" s="651"/>
      <c r="W7" s="60"/>
      <c r="X7" s="60"/>
      <c r="Y7" s="60"/>
      <c r="Z7" s="60"/>
      <c r="AA7" s="60"/>
      <c r="AB7" s="362"/>
      <c r="AC7" s="60"/>
      <c r="AD7" s="60"/>
      <c r="AE7" s="60"/>
      <c r="AF7" s="60"/>
      <c r="AG7" s="60"/>
      <c r="AH7" s="57"/>
      <c r="AI7" s="57"/>
      <c r="AJ7" s="57"/>
      <c r="AK7" s="352"/>
      <c r="AL7">
        <v>2</v>
      </c>
      <c r="AT7" s="14" t="str">
        <f t="shared" si="1"/>
        <v/>
      </c>
      <c r="BB7" s="644" t="s">
        <v>114</v>
      </c>
      <c r="BC7" s="645" t="b">
        <v>0</v>
      </c>
      <c r="BD7" s="645"/>
      <c r="BE7" s="645"/>
      <c r="BF7" s="645"/>
      <c r="BG7" s="645"/>
      <c r="BH7" s="645" t="b">
        <v>0</v>
      </c>
      <c r="BI7" s="645"/>
      <c r="BJ7" s="645"/>
      <c r="BK7" s="645"/>
      <c r="BL7" s="32"/>
      <c r="BM7" s="32" t="b">
        <v>0</v>
      </c>
      <c r="BN7" s="32"/>
      <c r="BO7" s="32"/>
      <c r="BP7" s="32"/>
      <c r="BQ7" s="32"/>
      <c r="BR7" s="32" t="b">
        <v>0</v>
      </c>
      <c r="BS7" s="32"/>
      <c r="BT7" s="32"/>
      <c r="BU7" s="32"/>
      <c r="BV7" s="32"/>
      <c r="BW7" s="32"/>
      <c r="BX7" s="32"/>
      <c r="BY7" s="32"/>
      <c r="BZ7" s="32"/>
      <c r="CA7" s="32"/>
      <c r="CB7" s="32"/>
      <c r="CC7" s="32"/>
      <c r="CD7" s="32"/>
      <c r="CE7" s="32"/>
      <c r="CF7" s="32"/>
      <c r="CG7" s="32"/>
      <c r="CH7" s="32"/>
      <c r="CI7" s="32"/>
      <c r="CJ7" s="32"/>
      <c r="CK7" s="33"/>
    </row>
    <row r="8" spans="2:89" hidden="1">
      <c r="B8" s="347"/>
      <c r="C8" s="59"/>
      <c r="D8" s="59"/>
      <c r="E8" s="59"/>
      <c r="F8" s="59"/>
      <c r="G8" s="60"/>
      <c r="H8" s="59"/>
      <c r="I8" s="59"/>
      <c r="J8" s="59"/>
      <c r="K8" s="59"/>
      <c r="L8" s="60"/>
      <c r="M8" s="60"/>
      <c r="N8" s="60"/>
      <c r="O8" s="60"/>
      <c r="P8" s="60"/>
      <c r="Q8" s="60"/>
      <c r="R8" s="60"/>
      <c r="S8" s="60"/>
      <c r="T8" s="60"/>
      <c r="U8" s="60"/>
      <c r="V8" s="60"/>
      <c r="W8" s="60"/>
      <c r="X8" s="60"/>
      <c r="Y8" s="60"/>
      <c r="Z8" s="60"/>
      <c r="AA8" s="60"/>
      <c r="AB8" s="60"/>
      <c r="AC8" s="60"/>
      <c r="AD8" s="60"/>
      <c r="AE8" s="60"/>
      <c r="AF8" s="60"/>
      <c r="AG8" s="60"/>
      <c r="AH8" s="60"/>
      <c r="AI8" s="60"/>
      <c r="AJ8" s="60"/>
      <c r="AK8" s="353"/>
      <c r="AL8" s="15">
        <v>3</v>
      </c>
      <c r="AM8" t="str">
        <f>IF(BR5,S5,"")</f>
        <v/>
      </c>
      <c r="AN8" s="7" t="b">
        <f>BR5</f>
        <v>0</v>
      </c>
      <c r="AO8" s="7" t="s">
        <v>57</v>
      </c>
      <c r="AP8" t="b">
        <f>TRUE</f>
        <v>1</v>
      </c>
      <c r="AQ8" s="13" t="b">
        <f t="shared" ref="AQ8:AQ58" si="2">AND($AN8,$AP8)</f>
        <v>0</v>
      </c>
      <c r="AR8" s="13" t="b">
        <f>IF($AN8=TRUE,$AP8&lt;&gt;TRUE)</f>
        <v>0</v>
      </c>
      <c r="AT8" s="14" t="str">
        <f t="shared" si="1"/>
        <v/>
      </c>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row>
    <row r="9" spans="2:89">
      <c r="B9" s="649" t="s">
        <v>31</v>
      </c>
      <c r="C9" s="650"/>
      <c r="D9" s="650"/>
      <c r="E9" s="650"/>
      <c r="F9" s="650"/>
      <c r="G9" s="650"/>
      <c r="H9" s="650"/>
      <c r="I9" s="650"/>
      <c r="J9" s="650"/>
      <c r="K9" s="650"/>
      <c r="L9" s="650"/>
      <c r="M9" s="650"/>
      <c r="N9" s="650"/>
      <c r="O9" s="650"/>
      <c r="P9" s="650"/>
      <c r="Q9" s="650"/>
      <c r="R9" s="650"/>
      <c r="S9" s="650"/>
      <c r="T9" s="650"/>
      <c r="U9" s="650"/>
      <c r="V9" s="650"/>
      <c r="W9" s="650"/>
      <c r="X9" s="650"/>
      <c r="Y9" s="650"/>
      <c r="Z9" s="650"/>
      <c r="AA9" s="650"/>
      <c r="AB9" s="650"/>
      <c r="AC9" s="650"/>
      <c r="AD9" s="650"/>
      <c r="AE9" s="650"/>
      <c r="AF9" s="650"/>
      <c r="AG9" s="650"/>
      <c r="AH9" s="650"/>
      <c r="AI9" s="650"/>
      <c r="AJ9" s="650"/>
      <c r="AK9" s="351">
        <f>COUNTIF(BC10,TRUE)+COUNTIF(BG10,TRUE)+COUNTIF(BK10,TRUE)+COUNTIF(BO10,TRUE)+COUNTIF(BS10,TRUE)+COUNTIF(BW10,TRUE)+COUNTIF(BC11,TRUE)</f>
        <v>0</v>
      </c>
      <c r="AL9" s="15">
        <v>1</v>
      </c>
      <c r="AM9" t="str">
        <f>IF(AS9="","",AS9)&amp;B9</f>
        <v>【!!!未完全填寫!!!】作用時間點選擇Time point:</v>
      </c>
      <c r="AN9" s="7" t="b">
        <f>AN3</f>
        <v>0</v>
      </c>
      <c r="AO9" s="7" t="s">
        <v>61</v>
      </c>
      <c r="AP9" t="b">
        <f>TRUE</f>
        <v>1</v>
      </c>
      <c r="AQ9" s="13" t="b">
        <f t="shared" si="2"/>
        <v>0</v>
      </c>
      <c r="AR9" s="13" t="b">
        <f>IF($AN9=TRUE,$AP9&lt;&gt;TRUE)</f>
        <v>0</v>
      </c>
      <c r="AS9" t="str">
        <f>IF(OR(AL3=1,AL3=2),IF(AND(AK9&gt;0)=FALSE,"【!!!未完全填寫!!!】",""),"")</f>
        <v>【!!!未完全填寫!!!】</v>
      </c>
      <c r="AT9" s="14" t="str">
        <f t="shared" si="1"/>
        <v/>
      </c>
    </row>
    <row r="10" spans="2:89">
      <c r="B10" s="348"/>
      <c r="C10" s="61" t="b">
        <f>$BC$10</f>
        <v>0</v>
      </c>
      <c r="D10" s="651" t="s">
        <v>21</v>
      </c>
      <c r="E10" s="651"/>
      <c r="F10" s="651"/>
      <c r="G10" s="61" t="b">
        <f>$BG$10</f>
        <v>0</v>
      </c>
      <c r="H10" s="651" t="s">
        <v>25</v>
      </c>
      <c r="I10" s="651"/>
      <c r="J10" s="651"/>
      <c r="K10" s="61">
        <f>$BK$10</f>
        <v>0</v>
      </c>
      <c r="L10" s="651" t="s">
        <v>26</v>
      </c>
      <c r="M10" s="651"/>
      <c r="N10" s="651"/>
      <c r="O10" s="61">
        <f>$BO$10</f>
        <v>0</v>
      </c>
      <c r="P10" s="651" t="s">
        <v>27</v>
      </c>
      <c r="Q10" s="651"/>
      <c r="R10" s="651"/>
      <c r="S10" s="61">
        <f>$BS$10</f>
        <v>0</v>
      </c>
      <c r="T10" s="651" t="s">
        <v>28</v>
      </c>
      <c r="U10" s="651"/>
      <c r="V10" s="651"/>
      <c r="W10" s="61">
        <f>$BW$10</f>
        <v>0</v>
      </c>
      <c r="X10" s="651" t="s">
        <v>29</v>
      </c>
      <c r="Y10" s="651"/>
      <c r="Z10" s="651"/>
      <c r="AA10" s="57"/>
      <c r="AB10" s="57"/>
      <c r="AC10" s="57"/>
      <c r="AD10" s="57"/>
      <c r="AE10" s="57"/>
      <c r="AF10" s="57"/>
      <c r="AG10" s="57"/>
      <c r="AH10" s="57"/>
      <c r="AI10" s="57"/>
      <c r="AJ10" s="57"/>
      <c r="AK10" s="352"/>
      <c r="AL10">
        <v>2</v>
      </c>
      <c r="AM10" t="str">
        <f>IF(BC10,D10,"")&amp;IF(BG10,H10,"")&amp;IF(BK10,L10,"")&amp;IF(BO10,P10,"")&amp;IF(BS10,T10,"")&amp;IF(BW10,X10,"")&amp;IF(BC11,D11&amp;Y11,"")</f>
        <v/>
      </c>
      <c r="AN10" t="b">
        <f>OR(BC10,BG10,BK10,BO10,BS10,BW10,BC11)</f>
        <v>0</v>
      </c>
      <c r="AO10" s="7" t="s">
        <v>58</v>
      </c>
      <c r="AP10" t="b">
        <f>OR(BC10,BG10,BK10,BO10,BS10,BW10,BC11)</f>
        <v>0</v>
      </c>
      <c r="AQ10" s="13" t="b">
        <f t="shared" si="2"/>
        <v>0</v>
      </c>
      <c r="AR10" s="13" t="b">
        <f>IF($AN10=TRUE,$AP10&lt;&gt;TRUE)</f>
        <v>0</v>
      </c>
      <c r="AT10" s="14" t="str">
        <f t="shared" si="1"/>
        <v/>
      </c>
      <c r="BB10" s="28" t="b">
        <v>0</v>
      </c>
      <c r="BC10" s="28" t="b">
        <v>0</v>
      </c>
      <c r="BG10" s="28" t="b">
        <v>0</v>
      </c>
    </row>
    <row r="11" spans="2:89">
      <c r="B11" s="348"/>
      <c r="C11" s="61" t="b">
        <f>$BC$11</f>
        <v>0</v>
      </c>
      <c r="D11" s="660" t="s">
        <v>17</v>
      </c>
      <c r="E11" s="660"/>
      <c r="F11" s="660"/>
      <c r="G11" s="660"/>
      <c r="H11" s="660"/>
      <c r="I11" s="660"/>
      <c r="J11" s="660"/>
      <c r="K11" s="660"/>
      <c r="L11" s="660"/>
      <c r="M11" s="660"/>
      <c r="N11" s="660"/>
      <c r="O11" s="660"/>
      <c r="P11" s="660"/>
      <c r="Q11" s="660"/>
      <c r="R11" s="660"/>
      <c r="S11" s="660"/>
      <c r="T11" s="660"/>
      <c r="U11" s="660"/>
      <c r="V11" s="660"/>
      <c r="W11" s="660"/>
      <c r="X11" s="660"/>
      <c r="Y11" s="651"/>
      <c r="Z11" s="651"/>
      <c r="AA11" s="651"/>
      <c r="AB11" s="651"/>
      <c r="AC11" s="651"/>
      <c r="AD11" s="651"/>
      <c r="AE11" s="651"/>
      <c r="AF11" s="651"/>
      <c r="AG11" s="651"/>
      <c r="AH11" s="651"/>
      <c r="AI11" s="651"/>
      <c r="AJ11" s="651"/>
      <c r="AK11" s="661"/>
      <c r="AL11">
        <v>2</v>
      </c>
      <c r="AT11" s="14" t="str">
        <f t="shared" si="1"/>
        <v/>
      </c>
      <c r="BC11" s="28" t="b">
        <v>0</v>
      </c>
    </row>
    <row r="12" spans="2:89">
      <c r="B12" s="649" t="s">
        <v>30</v>
      </c>
      <c r="C12" s="650"/>
      <c r="D12" s="650"/>
      <c r="E12" s="650"/>
      <c r="F12" s="650"/>
      <c r="G12" s="650"/>
      <c r="H12" s="650"/>
      <c r="I12" s="650"/>
      <c r="J12" s="650"/>
      <c r="K12" s="650"/>
      <c r="L12" s="650"/>
      <c r="M12" s="650"/>
      <c r="N12" s="650"/>
      <c r="O12" s="650"/>
      <c r="P12" s="650"/>
      <c r="Q12" s="650"/>
      <c r="R12" s="650"/>
      <c r="S12" s="650"/>
      <c r="T12" s="650"/>
      <c r="U12" s="650"/>
      <c r="V12" s="650"/>
      <c r="W12" s="650"/>
      <c r="X12" s="650"/>
      <c r="Y12" s="650"/>
      <c r="Z12" s="650"/>
      <c r="AA12" s="650"/>
      <c r="AB12" s="650"/>
      <c r="AC12" s="650"/>
      <c r="AD12" s="650"/>
      <c r="AE12" s="650"/>
      <c r="AF12" s="650"/>
      <c r="AG12" s="650"/>
      <c r="AH12" s="650"/>
      <c r="AI12" s="650"/>
      <c r="AJ12" s="650"/>
      <c r="AK12" s="351">
        <f>COUNTIF(BB14:BB56,TRUE)+COUNTIF(BB58,TRUE)</f>
        <v>0</v>
      </c>
      <c r="AL12" s="15">
        <v>1</v>
      </c>
      <c r="AM12" t="str">
        <f>IF(AS12="","",AS12)&amp;B12</f>
        <v>【!!!未完全填寫!!!】試驗菌株選擇Bacterial:</v>
      </c>
      <c r="AN12" s="7" t="b">
        <f>AN3</f>
        <v>0</v>
      </c>
      <c r="AO12" s="7" t="s">
        <v>60</v>
      </c>
      <c r="AP12" t="b">
        <f>TRUE</f>
        <v>1</v>
      </c>
      <c r="AQ12" s="13" t="b">
        <f t="shared" si="2"/>
        <v>0</v>
      </c>
      <c r="AR12" s="13" t="b">
        <f>IF($AN12=TRUE,$AP12&lt;&gt;TRUE)</f>
        <v>0</v>
      </c>
      <c r="AS12" t="str">
        <f>IF(OR(AL3=1,AL3=2),IF(AND(AK12&gt;0)=FALSE,"【!!!未完全填寫!!!】",""),"")</f>
        <v>【!!!未完全填寫!!!】</v>
      </c>
      <c r="AT12" s="14" t="str">
        <f t="shared" si="1"/>
        <v/>
      </c>
    </row>
    <row r="13" spans="2:89">
      <c r="B13" s="348"/>
      <c r="C13" s="660" t="s">
        <v>22</v>
      </c>
      <c r="D13" s="660"/>
      <c r="E13" s="660"/>
      <c r="F13" s="660"/>
      <c r="G13" s="660"/>
      <c r="H13" s="660"/>
      <c r="I13" s="660"/>
      <c r="J13" s="660"/>
      <c r="K13" s="660"/>
      <c r="L13" s="660"/>
      <c r="M13" s="660"/>
      <c r="N13" s="660"/>
      <c r="O13" s="660"/>
      <c r="P13" s="660"/>
      <c r="Q13" s="660"/>
      <c r="R13" s="660"/>
      <c r="S13" s="660"/>
      <c r="T13" s="660"/>
      <c r="U13" s="662" t="s">
        <v>0</v>
      </c>
      <c r="V13" s="662"/>
      <c r="W13" s="662"/>
      <c r="X13" s="662"/>
      <c r="Y13" s="662"/>
      <c r="Z13" s="662"/>
      <c r="AA13" s="662"/>
      <c r="AB13" s="662"/>
      <c r="AC13" s="662"/>
      <c r="AD13" s="662"/>
      <c r="AE13" s="662"/>
      <c r="AF13" s="662"/>
      <c r="AG13" s="662"/>
      <c r="AH13" s="662"/>
      <c r="AI13" s="662"/>
      <c r="AJ13" s="662"/>
      <c r="AK13" s="663"/>
      <c r="AL13" s="15">
        <v>2</v>
      </c>
      <c r="AT13" s="14" t="str">
        <f t="shared" si="1"/>
        <v/>
      </c>
    </row>
    <row r="14" spans="2:89">
      <c r="B14" s="349" t="b">
        <f>$BB$14</f>
        <v>0</v>
      </c>
      <c r="C14" s="657" t="s">
        <v>491</v>
      </c>
      <c r="D14" s="657"/>
      <c r="E14" s="657"/>
      <c r="F14" s="657"/>
      <c r="G14" s="657"/>
      <c r="H14" s="657"/>
      <c r="I14" s="657"/>
      <c r="J14" s="657"/>
      <c r="K14" s="657"/>
      <c r="L14" s="657"/>
      <c r="M14" s="657"/>
      <c r="N14" s="657"/>
      <c r="O14" s="657"/>
      <c r="P14" s="657"/>
      <c r="Q14" s="657"/>
      <c r="R14" s="657"/>
      <c r="S14" s="657"/>
      <c r="T14" s="657"/>
      <c r="U14" s="658">
        <v>12154</v>
      </c>
      <c r="V14" s="658"/>
      <c r="W14" s="658"/>
      <c r="X14" s="658"/>
      <c r="Y14" s="658"/>
      <c r="Z14" s="658"/>
      <c r="AA14" s="658"/>
      <c r="AB14" s="658"/>
      <c r="AC14" s="658"/>
      <c r="AD14" s="658"/>
      <c r="AE14" s="658"/>
      <c r="AF14" s="658"/>
      <c r="AG14" s="658"/>
      <c r="AH14" s="658"/>
      <c r="AI14" s="658"/>
      <c r="AJ14" s="658"/>
      <c r="AK14" s="659"/>
      <c r="AL14">
        <v>2</v>
      </c>
      <c r="AM14" t="str">
        <f>IF(BB14,C14&amp;"-"&amp;$U$13&amp;U14,"")</f>
        <v/>
      </c>
      <c r="AN14" t="b">
        <f>B14</f>
        <v>0</v>
      </c>
      <c r="AO14" s="7" t="s">
        <v>59</v>
      </c>
      <c r="AP14" t="b">
        <f>BB14</f>
        <v>0</v>
      </c>
      <c r="AQ14" s="13" t="b">
        <f t="shared" si="2"/>
        <v>0</v>
      </c>
      <c r="AR14" s="13" t="b">
        <f>IF($AN14=TRUE,$AP14&lt;&gt;TRUE)</f>
        <v>0</v>
      </c>
      <c r="AT14" s="14" t="str">
        <f t="shared" si="1"/>
        <v/>
      </c>
      <c r="BB14" s="28" t="b">
        <v>0</v>
      </c>
    </row>
    <row r="15" spans="2:89">
      <c r="B15" s="349" t="b">
        <f>$BB$15</f>
        <v>0</v>
      </c>
      <c r="C15" s="657" t="s">
        <v>490</v>
      </c>
      <c r="D15" s="657"/>
      <c r="E15" s="657"/>
      <c r="F15" s="657"/>
      <c r="G15" s="657"/>
      <c r="H15" s="657"/>
      <c r="I15" s="657"/>
      <c r="J15" s="657"/>
      <c r="K15" s="657"/>
      <c r="L15" s="657"/>
      <c r="M15" s="657"/>
      <c r="N15" s="657"/>
      <c r="O15" s="657"/>
      <c r="P15" s="657"/>
      <c r="Q15" s="657"/>
      <c r="R15" s="657"/>
      <c r="S15" s="657"/>
      <c r="T15" s="657"/>
      <c r="U15" s="658">
        <v>10451</v>
      </c>
      <c r="V15" s="658"/>
      <c r="W15" s="658"/>
      <c r="X15" s="658"/>
      <c r="Y15" s="658"/>
      <c r="Z15" s="658"/>
      <c r="AA15" s="658"/>
      <c r="AB15" s="658"/>
      <c r="AC15" s="658"/>
      <c r="AD15" s="658"/>
      <c r="AE15" s="658"/>
      <c r="AF15" s="658"/>
      <c r="AG15" s="658"/>
      <c r="AH15" s="658"/>
      <c r="AI15" s="658"/>
      <c r="AJ15" s="658"/>
      <c r="AK15" s="659"/>
      <c r="AL15">
        <v>2</v>
      </c>
      <c r="AM15" t="str">
        <f t="shared" ref="AM15:AM47" si="3">IF(BB15,C15&amp;"-"&amp;$U$13&amp;U15,"")</f>
        <v/>
      </c>
      <c r="AN15" t="b">
        <f t="shared" ref="AN15:AN47" si="4">B15</f>
        <v>0</v>
      </c>
      <c r="AO15" s="7" t="s">
        <v>62</v>
      </c>
      <c r="AP15" t="b">
        <f t="shared" ref="AP15:AP56" si="5">BB15</f>
        <v>0</v>
      </c>
      <c r="AQ15" s="13" t="b">
        <f t="shared" si="2"/>
        <v>0</v>
      </c>
      <c r="AR15" s="13" t="b">
        <f t="shared" ref="AR15:AR56" si="6">IF($AN15=TRUE,$AP15&lt;&gt;TRUE)</f>
        <v>0</v>
      </c>
      <c r="AT15" s="14" t="str">
        <f t="shared" si="1"/>
        <v/>
      </c>
      <c r="BB15" s="28" t="b">
        <v>0</v>
      </c>
    </row>
    <row r="16" spans="2:89">
      <c r="B16" s="349" t="b">
        <f>$BB$16</f>
        <v>0</v>
      </c>
      <c r="C16" s="657" t="s">
        <v>492</v>
      </c>
      <c r="D16" s="657"/>
      <c r="E16" s="657"/>
      <c r="F16" s="657"/>
      <c r="G16" s="657"/>
      <c r="H16" s="657"/>
      <c r="I16" s="657"/>
      <c r="J16" s="657"/>
      <c r="K16" s="657"/>
      <c r="L16" s="657"/>
      <c r="M16" s="657"/>
      <c r="N16" s="657"/>
      <c r="O16" s="657"/>
      <c r="P16" s="657"/>
      <c r="Q16" s="657"/>
      <c r="R16" s="657"/>
      <c r="S16" s="657"/>
      <c r="T16" s="657"/>
      <c r="U16" s="658">
        <v>15211</v>
      </c>
      <c r="V16" s="658"/>
      <c r="W16" s="658"/>
      <c r="X16" s="658"/>
      <c r="Y16" s="658"/>
      <c r="Z16" s="658"/>
      <c r="AA16" s="658"/>
      <c r="AB16" s="658"/>
      <c r="AC16" s="658"/>
      <c r="AD16" s="658"/>
      <c r="AE16" s="658"/>
      <c r="AF16" s="658"/>
      <c r="AG16" s="658"/>
      <c r="AH16" s="658"/>
      <c r="AI16" s="658"/>
      <c r="AJ16" s="658"/>
      <c r="AK16" s="659"/>
      <c r="AL16">
        <v>2</v>
      </c>
      <c r="AM16" t="str">
        <f t="shared" si="3"/>
        <v/>
      </c>
      <c r="AN16" t="b">
        <f t="shared" si="4"/>
        <v>0</v>
      </c>
      <c r="AO16" s="7" t="s">
        <v>63</v>
      </c>
      <c r="AP16" t="b">
        <f t="shared" si="5"/>
        <v>0</v>
      </c>
      <c r="AQ16" s="13" t="b">
        <f t="shared" si="2"/>
        <v>0</v>
      </c>
      <c r="AR16" s="13" t="b">
        <f t="shared" si="6"/>
        <v>0</v>
      </c>
      <c r="AT16" s="14" t="str">
        <f t="shared" si="1"/>
        <v/>
      </c>
      <c r="BB16" s="28" t="b">
        <v>0</v>
      </c>
    </row>
    <row r="17" spans="2:54">
      <c r="B17" s="349" t="b">
        <f>$BB$17</f>
        <v>0</v>
      </c>
      <c r="C17" s="657" t="s">
        <v>493</v>
      </c>
      <c r="D17" s="657"/>
      <c r="E17" s="657"/>
      <c r="F17" s="657"/>
      <c r="G17" s="657"/>
      <c r="H17" s="657"/>
      <c r="I17" s="657"/>
      <c r="J17" s="657"/>
      <c r="K17" s="657"/>
      <c r="L17" s="657"/>
      <c r="M17" s="657"/>
      <c r="N17" s="657"/>
      <c r="O17" s="657"/>
      <c r="P17" s="657"/>
      <c r="Q17" s="657"/>
      <c r="R17" s="657"/>
      <c r="S17" s="657"/>
      <c r="T17" s="657"/>
      <c r="U17" s="658">
        <v>11030</v>
      </c>
      <c r="V17" s="658"/>
      <c r="W17" s="658"/>
      <c r="X17" s="658"/>
      <c r="Y17" s="658"/>
      <c r="Z17" s="658"/>
      <c r="AA17" s="658"/>
      <c r="AB17" s="658"/>
      <c r="AC17" s="658"/>
      <c r="AD17" s="658"/>
      <c r="AE17" s="658"/>
      <c r="AF17" s="658"/>
      <c r="AG17" s="658"/>
      <c r="AH17" s="658"/>
      <c r="AI17" s="658"/>
      <c r="AJ17" s="658"/>
      <c r="AK17" s="659"/>
      <c r="AL17">
        <v>2</v>
      </c>
      <c r="AM17" t="str">
        <f t="shared" si="3"/>
        <v/>
      </c>
      <c r="AN17" t="b">
        <f t="shared" si="4"/>
        <v>0</v>
      </c>
      <c r="AO17" s="7" t="s">
        <v>64</v>
      </c>
      <c r="AP17" t="b">
        <f t="shared" si="5"/>
        <v>0</v>
      </c>
      <c r="AQ17" s="13" t="b">
        <f t="shared" si="2"/>
        <v>0</v>
      </c>
      <c r="AR17" s="13" t="b">
        <f t="shared" si="6"/>
        <v>0</v>
      </c>
      <c r="AT17" s="14" t="str">
        <f t="shared" si="1"/>
        <v/>
      </c>
      <c r="BB17" s="28" t="b">
        <v>0</v>
      </c>
    </row>
    <row r="18" spans="2:54">
      <c r="B18" s="349" t="b">
        <f>$BB$18</f>
        <v>0</v>
      </c>
      <c r="C18" s="657" t="s">
        <v>537</v>
      </c>
      <c r="D18" s="657"/>
      <c r="E18" s="657"/>
      <c r="F18" s="657"/>
      <c r="G18" s="657"/>
      <c r="H18" s="657"/>
      <c r="I18" s="657"/>
      <c r="J18" s="657"/>
      <c r="K18" s="657"/>
      <c r="L18" s="657"/>
      <c r="M18" s="657"/>
      <c r="N18" s="657"/>
      <c r="O18" s="657"/>
      <c r="P18" s="657"/>
      <c r="Q18" s="657"/>
      <c r="R18" s="657"/>
      <c r="S18" s="657"/>
      <c r="T18" s="657"/>
      <c r="U18" s="658">
        <v>10447</v>
      </c>
      <c r="V18" s="658"/>
      <c r="W18" s="658"/>
      <c r="X18" s="658"/>
      <c r="Y18" s="658"/>
      <c r="Z18" s="658"/>
      <c r="AA18" s="658"/>
      <c r="AB18" s="658"/>
      <c r="AC18" s="658"/>
      <c r="AD18" s="658"/>
      <c r="AE18" s="658"/>
      <c r="AF18" s="658"/>
      <c r="AG18" s="658"/>
      <c r="AH18" s="658"/>
      <c r="AI18" s="658"/>
      <c r="AJ18" s="658"/>
      <c r="AK18" s="659"/>
      <c r="AL18">
        <v>2</v>
      </c>
      <c r="AM18" t="str">
        <f t="shared" si="3"/>
        <v/>
      </c>
      <c r="AN18" t="b">
        <f t="shared" si="4"/>
        <v>0</v>
      </c>
      <c r="AO18" s="7" t="s">
        <v>65</v>
      </c>
      <c r="AP18" t="b">
        <f t="shared" si="5"/>
        <v>0</v>
      </c>
      <c r="AQ18" s="13" t="b">
        <f t="shared" si="2"/>
        <v>0</v>
      </c>
      <c r="AR18" s="13" t="b">
        <f t="shared" si="6"/>
        <v>0</v>
      </c>
      <c r="AT18" s="14" t="str">
        <f t="shared" si="1"/>
        <v/>
      </c>
      <c r="BB18" s="28" t="b">
        <v>0</v>
      </c>
    </row>
    <row r="19" spans="2:54">
      <c r="B19" s="349">
        <f>$BB$19</f>
        <v>0</v>
      </c>
      <c r="C19" s="657" t="s">
        <v>494</v>
      </c>
      <c r="D19" s="657"/>
      <c r="E19" s="657"/>
      <c r="F19" s="657"/>
      <c r="G19" s="657"/>
      <c r="H19" s="657"/>
      <c r="I19" s="657"/>
      <c r="J19" s="657"/>
      <c r="K19" s="657"/>
      <c r="L19" s="657"/>
      <c r="M19" s="657"/>
      <c r="N19" s="657"/>
      <c r="O19" s="657"/>
      <c r="P19" s="657"/>
      <c r="Q19" s="657"/>
      <c r="R19" s="657"/>
      <c r="S19" s="657"/>
      <c r="T19" s="657"/>
      <c r="U19" s="658">
        <v>10789</v>
      </c>
      <c r="V19" s="658"/>
      <c r="W19" s="658"/>
      <c r="X19" s="658"/>
      <c r="Y19" s="658"/>
      <c r="Z19" s="658"/>
      <c r="AA19" s="658"/>
      <c r="AB19" s="658"/>
      <c r="AC19" s="658"/>
      <c r="AD19" s="658"/>
      <c r="AE19" s="658"/>
      <c r="AF19" s="658"/>
      <c r="AG19" s="658"/>
      <c r="AH19" s="658"/>
      <c r="AI19" s="658"/>
      <c r="AJ19" s="658"/>
      <c r="AK19" s="659"/>
      <c r="AL19">
        <v>2</v>
      </c>
      <c r="AM19" t="str">
        <f t="shared" si="3"/>
        <v/>
      </c>
      <c r="AN19">
        <f t="shared" si="4"/>
        <v>0</v>
      </c>
      <c r="AO19" s="7" t="s">
        <v>66</v>
      </c>
      <c r="AP19">
        <f t="shared" si="5"/>
        <v>0</v>
      </c>
      <c r="AQ19" s="13" t="b">
        <f t="shared" si="2"/>
        <v>0</v>
      </c>
      <c r="AR19" s="13" t="b">
        <f t="shared" si="6"/>
        <v>0</v>
      </c>
      <c r="AT19" s="14" t="str">
        <f t="shared" si="1"/>
        <v/>
      </c>
    </row>
    <row r="20" spans="2:54">
      <c r="B20" s="349" t="b">
        <f>$BB$20</f>
        <v>0</v>
      </c>
      <c r="C20" s="657" t="s">
        <v>495</v>
      </c>
      <c r="D20" s="657"/>
      <c r="E20" s="657"/>
      <c r="F20" s="657"/>
      <c r="G20" s="657"/>
      <c r="H20" s="657"/>
      <c r="I20" s="657"/>
      <c r="J20" s="657"/>
      <c r="K20" s="657"/>
      <c r="L20" s="657"/>
      <c r="M20" s="657"/>
      <c r="N20" s="657"/>
      <c r="O20" s="657"/>
      <c r="P20" s="657"/>
      <c r="Q20" s="657"/>
      <c r="R20" s="657"/>
      <c r="S20" s="657"/>
      <c r="T20" s="657"/>
      <c r="U20" s="658">
        <v>10793</v>
      </c>
      <c r="V20" s="658"/>
      <c r="W20" s="658"/>
      <c r="X20" s="658"/>
      <c r="Y20" s="658"/>
      <c r="Z20" s="658"/>
      <c r="AA20" s="658"/>
      <c r="AB20" s="658"/>
      <c r="AC20" s="658"/>
      <c r="AD20" s="658"/>
      <c r="AE20" s="658"/>
      <c r="AF20" s="658"/>
      <c r="AG20" s="658"/>
      <c r="AH20" s="658"/>
      <c r="AI20" s="658"/>
      <c r="AJ20" s="658"/>
      <c r="AK20" s="659"/>
      <c r="AL20">
        <v>2</v>
      </c>
      <c r="AM20" t="str">
        <f t="shared" si="3"/>
        <v/>
      </c>
      <c r="AN20" t="b">
        <f t="shared" si="4"/>
        <v>0</v>
      </c>
      <c r="AO20" s="7" t="s">
        <v>67</v>
      </c>
      <c r="AP20" t="b">
        <f t="shared" si="5"/>
        <v>0</v>
      </c>
      <c r="AQ20" s="13" t="b">
        <f t="shared" si="2"/>
        <v>0</v>
      </c>
      <c r="AR20" s="13" t="b">
        <f t="shared" si="6"/>
        <v>0</v>
      </c>
      <c r="AT20" s="14" t="str">
        <f t="shared" si="1"/>
        <v/>
      </c>
      <c r="BB20" s="28" t="b">
        <v>0</v>
      </c>
    </row>
    <row r="21" spans="2:54">
      <c r="B21" s="349">
        <f>$BB$21</f>
        <v>0</v>
      </c>
      <c r="C21" s="657" t="s">
        <v>496</v>
      </c>
      <c r="D21" s="657"/>
      <c r="E21" s="657"/>
      <c r="F21" s="657"/>
      <c r="G21" s="657"/>
      <c r="H21" s="657"/>
      <c r="I21" s="657"/>
      <c r="J21" s="657"/>
      <c r="K21" s="657"/>
      <c r="L21" s="657"/>
      <c r="M21" s="657"/>
      <c r="N21" s="657"/>
      <c r="O21" s="657"/>
      <c r="P21" s="657"/>
      <c r="Q21" s="657"/>
      <c r="R21" s="657"/>
      <c r="S21" s="657"/>
      <c r="T21" s="657"/>
      <c r="U21" s="658">
        <v>14848</v>
      </c>
      <c r="V21" s="658"/>
      <c r="W21" s="658"/>
      <c r="X21" s="658"/>
      <c r="Y21" s="658"/>
      <c r="Z21" s="658"/>
      <c r="AA21" s="658"/>
      <c r="AB21" s="658"/>
      <c r="AC21" s="658"/>
      <c r="AD21" s="658"/>
      <c r="AE21" s="658"/>
      <c r="AF21" s="658"/>
      <c r="AG21" s="658"/>
      <c r="AH21" s="658"/>
      <c r="AI21" s="658"/>
      <c r="AJ21" s="658"/>
      <c r="AK21" s="659"/>
      <c r="AL21">
        <v>2</v>
      </c>
      <c r="AM21" t="str">
        <f t="shared" si="3"/>
        <v/>
      </c>
      <c r="AN21">
        <f t="shared" si="4"/>
        <v>0</v>
      </c>
      <c r="AO21" s="7" t="s">
        <v>68</v>
      </c>
      <c r="AP21">
        <f t="shared" si="5"/>
        <v>0</v>
      </c>
      <c r="AQ21" s="13" t="b">
        <f t="shared" si="2"/>
        <v>0</v>
      </c>
      <c r="AR21" s="13" t="b">
        <f t="shared" si="6"/>
        <v>0</v>
      </c>
      <c r="AT21" s="14" t="str">
        <f t="shared" si="1"/>
        <v/>
      </c>
    </row>
    <row r="22" spans="2:54">
      <c r="B22" s="349" t="b">
        <f>$BB$22</f>
        <v>0</v>
      </c>
      <c r="C22" s="657" t="s">
        <v>497</v>
      </c>
      <c r="D22" s="657"/>
      <c r="E22" s="657"/>
      <c r="F22" s="657"/>
      <c r="G22" s="657"/>
      <c r="H22" s="657"/>
      <c r="I22" s="657"/>
      <c r="J22" s="657"/>
      <c r="K22" s="657"/>
      <c r="L22" s="657"/>
      <c r="M22" s="657"/>
      <c r="N22" s="657"/>
      <c r="O22" s="657"/>
      <c r="P22" s="657"/>
      <c r="Q22" s="657"/>
      <c r="R22" s="657"/>
      <c r="S22" s="657"/>
      <c r="T22" s="657"/>
      <c r="U22" s="658">
        <v>11634</v>
      </c>
      <c r="V22" s="658"/>
      <c r="W22" s="658"/>
      <c r="X22" s="658"/>
      <c r="Y22" s="658"/>
      <c r="Z22" s="658"/>
      <c r="AA22" s="658"/>
      <c r="AB22" s="658"/>
      <c r="AC22" s="658"/>
      <c r="AD22" s="658"/>
      <c r="AE22" s="658"/>
      <c r="AF22" s="658"/>
      <c r="AG22" s="658"/>
      <c r="AH22" s="658"/>
      <c r="AI22" s="658"/>
      <c r="AJ22" s="658"/>
      <c r="AK22" s="659"/>
      <c r="AL22">
        <v>2</v>
      </c>
      <c r="AM22" t="str">
        <f t="shared" si="3"/>
        <v/>
      </c>
      <c r="AN22" t="b">
        <f t="shared" si="4"/>
        <v>0</v>
      </c>
      <c r="AO22" s="7" t="s">
        <v>69</v>
      </c>
      <c r="AP22" t="b">
        <f t="shared" si="5"/>
        <v>0</v>
      </c>
      <c r="AQ22" s="13" t="b">
        <f t="shared" si="2"/>
        <v>0</v>
      </c>
      <c r="AR22" s="13" t="b">
        <f t="shared" si="6"/>
        <v>0</v>
      </c>
      <c r="AT22" s="14" t="str">
        <f t="shared" si="1"/>
        <v/>
      </c>
      <c r="BB22" s="28" t="b">
        <v>0</v>
      </c>
    </row>
    <row r="23" spans="2:54">
      <c r="B23" s="349" t="b">
        <f>$BB$23</f>
        <v>0</v>
      </c>
      <c r="C23" s="657" t="s">
        <v>538</v>
      </c>
      <c r="D23" s="657"/>
      <c r="E23" s="657"/>
      <c r="F23" s="657"/>
      <c r="G23" s="657"/>
      <c r="H23" s="657"/>
      <c r="I23" s="657"/>
      <c r="J23" s="657"/>
      <c r="K23" s="657"/>
      <c r="L23" s="657"/>
      <c r="M23" s="657"/>
      <c r="N23" s="657"/>
      <c r="O23" s="657"/>
      <c r="P23" s="657"/>
      <c r="Q23" s="657"/>
      <c r="R23" s="657"/>
      <c r="S23" s="657"/>
      <c r="T23" s="657"/>
      <c r="U23" s="658">
        <v>11633</v>
      </c>
      <c r="V23" s="658"/>
      <c r="W23" s="658"/>
      <c r="X23" s="658"/>
      <c r="Y23" s="658"/>
      <c r="Z23" s="658"/>
      <c r="AA23" s="658"/>
      <c r="AB23" s="658"/>
      <c r="AC23" s="658"/>
      <c r="AD23" s="658"/>
      <c r="AE23" s="658"/>
      <c r="AF23" s="658"/>
      <c r="AG23" s="658"/>
      <c r="AH23" s="658"/>
      <c r="AI23" s="658"/>
      <c r="AJ23" s="658"/>
      <c r="AK23" s="659"/>
      <c r="AL23">
        <v>2</v>
      </c>
      <c r="AM23" t="str">
        <f t="shared" si="3"/>
        <v/>
      </c>
      <c r="AN23" t="b">
        <f t="shared" si="4"/>
        <v>0</v>
      </c>
      <c r="AO23" s="7" t="s">
        <v>70</v>
      </c>
      <c r="AP23" t="b">
        <f t="shared" si="5"/>
        <v>0</v>
      </c>
      <c r="AQ23" s="13" t="b">
        <f t="shared" si="2"/>
        <v>0</v>
      </c>
      <c r="AR23" s="13" t="b">
        <f t="shared" si="6"/>
        <v>0</v>
      </c>
      <c r="AT23" s="14" t="str">
        <f t="shared" si="1"/>
        <v/>
      </c>
      <c r="BB23" s="28" t="b">
        <v>0</v>
      </c>
    </row>
    <row r="24" spans="2:54">
      <c r="B24" s="349">
        <f>$BB$24</f>
        <v>0</v>
      </c>
      <c r="C24" s="657" t="s">
        <v>498</v>
      </c>
      <c r="D24" s="657"/>
      <c r="E24" s="657"/>
      <c r="F24" s="657"/>
      <c r="G24" s="657"/>
      <c r="H24" s="657"/>
      <c r="I24" s="657"/>
      <c r="J24" s="657"/>
      <c r="K24" s="657"/>
      <c r="L24" s="657"/>
      <c r="M24" s="657"/>
      <c r="N24" s="657"/>
      <c r="O24" s="657"/>
      <c r="P24" s="657"/>
      <c r="Q24" s="657"/>
      <c r="R24" s="657"/>
      <c r="S24" s="657"/>
      <c r="T24" s="657"/>
      <c r="U24" s="658">
        <v>10591</v>
      </c>
      <c r="V24" s="658"/>
      <c r="W24" s="658"/>
      <c r="X24" s="658"/>
      <c r="Y24" s="658"/>
      <c r="Z24" s="658"/>
      <c r="AA24" s="658"/>
      <c r="AB24" s="658"/>
      <c r="AC24" s="658"/>
      <c r="AD24" s="658"/>
      <c r="AE24" s="658"/>
      <c r="AF24" s="658"/>
      <c r="AG24" s="658"/>
      <c r="AH24" s="658"/>
      <c r="AI24" s="658"/>
      <c r="AJ24" s="658"/>
      <c r="AK24" s="659"/>
      <c r="AL24">
        <v>2</v>
      </c>
      <c r="AM24" t="str">
        <f t="shared" si="3"/>
        <v/>
      </c>
      <c r="AN24">
        <f t="shared" si="4"/>
        <v>0</v>
      </c>
      <c r="AO24" s="7" t="s">
        <v>71</v>
      </c>
      <c r="AP24">
        <f t="shared" si="5"/>
        <v>0</v>
      </c>
      <c r="AQ24" s="13" t="b">
        <f t="shared" si="2"/>
        <v>0</v>
      </c>
      <c r="AR24" s="13" t="b">
        <f t="shared" si="6"/>
        <v>0</v>
      </c>
      <c r="AT24" s="14" t="str">
        <f t="shared" si="1"/>
        <v/>
      </c>
    </row>
    <row r="25" spans="2:54">
      <c r="B25" s="349">
        <f>$BB$25</f>
        <v>0</v>
      </c>
      <c r="C25" s="657" t="s">
        <v>499</v>
      </c>
      <c r="D25" s="657"/>
      <c r="E25" s="657"/>
      <c r="F25" s="657"/>
      <c r="G25" s="657"/>
      <c r="H25" s="657"/>
      <c r="I25" s="657"/>
      <c r="J25" s="657"/>
      <c r="K25" s="657"/>
      <c r="L25" s="657"/>
      <c r="M25" s="657"/>
      <c r="N25" s="657"/>
      <c r="O25" s="657"/>
      <c r="P25" s="657"/>
      <c r="Q25" s="657"/>
      <c r="R25" s="657"/>
      <c r="S25" s="657"/>
      <c r="T25" s="657"/>
      <c r="U25" s="658">
        <v>13856</v>
      </c>
      <c r="V25" s="658"/>
      <c r="W25" s="658"/>
      <c r="X25" s="658"/>
      <c r="Y25" s="658"/>
      <c r="Z25" s="658"/>
      <c r="AA25" s="658"/>
      <c r="AB25" s="658"/>
      <c r="AC25" s="658"/>
      <c r="AD25" s="658"/>
      <c r="AE25" s="658"/>
      <c r="AF25" s="658"/>
      <c r="AG25" s="658"/>
      <c r="AH25" s="658"/>
      <c r="AI25" s="658"/>
      <c r="AJ25" s="658"/>
      <c r="AK25" s="659"/>
      <c r="AL25">
        <v>2</v>
      </c>
      <c r="AM25" t="str">
        <f t="shared" si="3"/>
        <v/>
      </c>
      <c r="AN25">
        <f t="shared" si="4"/>
        <v>0</v>
      </c>
      <c r="AO25" s="7" t="s">
        <v>72</v>
      </c>
      <c r="AP25">
        <f t="shared" si="5"/>
        <v>0</v>
      </c>
      <c r="AQ25" s="13" t="b">
        <f t="shared" si="2"/>
        <v>0</v>
      </c>
      <c r="AR25" s="13" t="b">
        <f t="shared" si="6"/>
        <v>0</v>
      </c>
      <c r="AT25" s="14" t="str">
        <f t="shared" si="1"/>
        <v/>
      </c>
    </row>
    <row r="26" spans="2:54">
      <c r="B26" s="349" t="b">
        <f>$BB$26</f>
        <v>0</v>
      </c>
      <c r="C26" s="657" t="s">
        <v>500</v>
      </c>
      <c r="D26" s="657"/>
      <c r="E26" s="657"/>
      <c r="F26" s="657"/>
      <c r="G26" s="657"/>
      <c r="H26" s="657"/>
      <c r="I26" s="657"/>
      <c r="J26" s="657"/>
      <c r="K26" s="657"/>
      <c r="L26" s="657"/>
      <c r="M26" s="657"/>
      <c r="N26" s="657"/>
      <c r="O26" s="657"/>
      <c r="P26" s="657"/>
      <c r="Q26" s="657"/>
      <c r="R26" s="657"/>
      <c r="S26" s="657"/>
      <c r="T26" s="657"/>
      <c r="U26" s="658">
        <v>12903</v>
      </c>
      <c r="V26" s="658"/>
      <c r="W26" s="658"/>
      <c r="X26" s="658"/>
      <c r="Y26" s="658"/>
      <c r="Z26" s="658"/>
      <c r="AA26" s="658"/>
      <c r="AB26" s="658"/>
      <c r="AC26" s="658"/>
      <c r="AD26" s="658"/>
      <c r="AE26" s="658"/>
      <c r="AF26" s="658"/>
      <c r="AG26" s="658"/>
      <c r="AH26" s="658"/>
      <c r="AI26" s="658"/>
      <c r="AJ26" s="658"/>
      <c r="AK26" s="659"/>
      <c r="AL26">
        <v>2</v>
      </c>
      <c r="AM26" t="str">
        <f t="shared" si="3"/>
        <v/>
      </c>
      <c r="AN26" t="b">
        <f t="shared" si="4"/>
        <v>0</v>
      </c>
      <c r="AO26" s="7" t="s">
        <v>73</v>
      </c>
      <c r="AP26" t="b">
        <f t="shared" si="5"/>
        <v>0</v>
      </c>
      <c r="AQ26" s="13" t="b">
        <f t="shared" si="2"/>
        <v>0</v>
      </c>
      <c r="AR26" s="13" t="b">
        <f t="shared" si="6"/>
        <v>0</v>
      </c>
      <c r="AT26" s="14" t="str">
        <f t="shared" si="1"/>
        <v/>
      </c>
      <c r="BB26" s="28" t="b">
        <v>0</v>
      </c>
    </row>
    <row r="27" spans="2:54">
      <c r="B27" s="349" t="b">
        <f>$BB$27</f>
        <v>0</v>
      </c>
      <c r="C27" s="657" t="s">
        <v>501</v>
      </c>
      <c r="D27" s="657"/>
      <c r="E27" s="657"/>
      <c r="F27" s="657"/>
      <c r="G27" s="657"/>
      <c r="H27" s="657"/>
      <c r="I27" s="657"/>
      <c r="J27" s="657"/>
      <c r="K27" s="657"/>
      <c r="L27" s="657"/>
      <c r="M27" s="657"/>
      <c r="N27" s="657"/>
      <c r="O27" s="657"/>
      <c r="P27" s="657"/>
      <c r="Q27" s="657"/>
      <c r="R27" s="657"/>
      <c r="S27" s="657"/>
      <c r="T27" s="657"/>
      <c r="U27" s="658">
        <v>21538</v>
      </c>
      <c r="V27" s="658"/>
      <c r="W27" s="658"/>
      <c r="X27" s="658"/>
      <c r="Y27" s="658"/>
      <c r="Z27" s="658"/>
      <c r="AA27" s="658"/>
      <c r="AB27" s="658"/>
      <c r="AC27" s="658"/>
      <c r="AD27" s="658"/>
      <c r="AE27" s="658"/>
      <c r="AF27" s="658"/>
      <c r="AG27" s="658"/>
      <c r="AH27" s="658"/>
      <c r="AI27" s="658"/>
      <c r="AJ27" s="658"/>
      <c r="AK27" s="659"/>
      <c r="AL27">
        <v>2</v>
      </c>
      <c r="AM27" t="str">
        <f t="shared" si="3"/>
        <v/>
      </c>
      <c r="AN27" t="b">
        <f t="shared" si="4"/>
        <v>0</v>
      </c>
      <c r="AO27" s="7" t="s">
        <v>74</v>
      </c>
      <c r="AP27" t="b">
        <f t="shared" si="5"/>
        <v>0</v>
      </c>
      <c r="AQ27" s="13" t="b">
        <f t="shared" si="2"/>
        <v>0</v>
      </c>
      <c r="AR27" s="13" t="b">
        <f t="shared" si="6"/>
        <v>0</v>
      </c>
      <c r="AT27" s="14" t="str">
        <f t="shared" si="1"/>
        <v/>
      </c>
      <c r="BB27" s="28" t="b">
        <v>0</v>
      </c>
    </row>
    <row r="28" spans="2:54">
      <c r="B28" s="349" t="b">
        <f>$BB$28</f>
        <v>0</v>
      </c>
      <c r="C28" s="657" t="s">
        <v>502</v>
      </c>
      <c r="D28" s="657"/>
      <c r="E28" s="657"/>
      <c r="F28" s="657"/>
      <c r="G28" s="657"/>
      <c r="H28" s="657"/>
      <c r="I28" s="657"/>
      <c r="J28" s="657"/>
      <c r="K28" s="657"/>
      <c r="L28" s="657"/>
      <c r="M28" s="657"/>
      <c r="N28" s="657"/>
      <c r="O28" s="657"/>
      <c r="P28" s="657"/>
      <c r="Q28" s="657"/>
      <c r="R28" s="657"/>
      <c r="S28" s="657"/>
      <c r="T28" s="657"/>
      <c r="U28" s="658">
        <v>22950</v>
      </c>
      <c r="V28" s="658"/>
      <c r="W28" s="658"/>
      <c r="X28" s="658"/>
      <c r="Y28" s="658"/>
      <c r="Z28" s="658"/>
      <c r="AA28" s="658"/>
      <c r="AB28" s="658"/>
      <c r="AC28" s="658"/>
      <c r="AD28" s="658"/>
      <c r="AE28" s="658"/>
      <c r="AF28" s="658"/>
      <c r="AG28" s="658"/>
      <c r="AH28" s="658"/>
      <c r="AI28" s="658"/>
      <c r="AJ28" s="658"/>
      <c r="AK28" s="659"/>
      <c r="AL28">
        <v>2</v>
      </c>
      <c r="AM28" t="str">
        <f t="shared" si="3"/>
        <v/>
      </c>
      <c r="AN28" t="b">
        <f t="shared" si="4"/>
        <v>0</v>
      </c>
      <c r="AO28" s="7" t="s">
        <v>75</v>
      </c>
      <c r="AP28" t="b">
        <f t="shared" si="5"/>
        <v>0</v>
      </c>
      <c r="AQ28" s="13" t="b">
        <f t="shared" si="2"/>
        <v>0</v>
      </c>
      <c r="AR28" s="13" t="b">
        <f t="shared" si="6"/>
        <v>0</v>
      </c>
      <c r="AT28" s="14" t="str">
        <f t="shared" si="1"/>
        <v/>
      </c>
      <c r="BB28" s="28" t="b">
        <v>0</v>
      </c>
    </row>
    <row r="29" spans="2:54">
      <c r="B29" s="349" t="b">
        <f>$BB$29</f>
        <v>0</v>
      </c>
      <c r="C29" s="657" t="s">
        <v>503</v>
      </c>
      <c r="D29" s="657"/>
      <c r="E29" s="657"/>
      <c r="F29" s="657"/>
      <c r="G29" s="657"/>
      <c r="H29" s="657"/>
      <c r="I29" s="657"/>
      <c r="J29" s="657"/>
      <c r="K29" s="657"/>
      <c r="L29" s="657"/>
      <c r="M29" s="657"/>
      <c r="N29" s="657"/>
      <c r="O29" s="657"/>
      <c r="P29" s="657"/>
      <c r="Q29" s="657"/>
      <c r="R29" s="657"/>
      <c r="S29" s="657"/>
      <c r="T29" s="657"/>
      <c r="U29" s="658">
        <v>30506</v>
      </c>
      <c r="V29" s="658"/>
      <c r="W29" s="658"/>
      <c r="X29" s="658"/>
      <c r="Y29" s="658"/>
      <c r="Z29" s="658"/>
      <c r="AA29" s="658"/>
      <c r="AB29" s="658"/>
      <c r="AC29" s="658"/>
      <c r="AD29" s="658"/>
      <c r="AE29" s="658"/>
      <c r="AF29" s="658"/>
      <c r="AG29" s="658"/>
      <c r="AH29" s="658"/>
      <c r="AI29" s="658"/>
      <c r="AJ29" s="658"/>
      <c r="AK29" s="659"/>
      <c r="AL29">
        <v>2</v>
      </c>
      <c r="AM29" t="str">
        <f t="shared" si="3"/>
        <v/>
      </c>
      <c r="AN29" t="b">
        <f t="shared" si="4"/>
        <v>0</v>
      </c>
      <c r="AO29" s="7" t="s">
        <v>76</v>
      </c>
      <c r="AP29" t="b">
        <f t="shared" si="5"/>
        <v>0</v>
      </c>
      <c r="AQ29" s="13" t="b">
        <f t="shared" si="2"/>
        <v>0</v>
      </c>
      <c r="AR29" s="13" t="b">
        <f t="shared" si="6"/>
        <v>0</v>
      </c>
      <c r="AT29" s="14" t="str">
        <f t="shared" si="1"/>
        <v/>
      </c>
      <c r="BB29" s="28" t="b">
        <v>0</v>
      </c>
    </row>
    <row r="30" spans="2:54">
      <c r="B30" s="349" t="b">
        <f>$BB$30</f>
        <v>0</v>
      </c>
      <c r="C30" s="657" t="s">
        <v>504</v>
      </c>
      <c r="D30" s="657"/>
      <c r="E30" s="657"/>
      <c r="F30" s="657"/>
      <c r="G30" s="657"/>
      <c r="H30" s="657"/>
      <c r="I30" s="657"/>
      <c r="J30" s="657"/>
      <c r="K30" s="657"/>
      <c r="L30" s="657"/>
      <c r="M30" s="657"/>
      <c r="N30" s="657"/>
      <c r="O30" s="657"/>
      <c r="P30" s="657"/>
      <c r="Q30" s="657"/>
      <c r="R30" s="657"/>
      <c r="S30" s="657"/>
      <c r="T30" s="657"/>
      <c r="U30" s="658">
        <v>12947</v>
      </c>
      <c r="V30" s="658"/>
      <c r="W30" s="658"/>
      <c r="X30" s="658"/>
      <c r="Y30" s="658"/>
      <c r="Z30" s="658"/>
      <c r="AA30" s="658"/>
      <c r="AB30" s="658"/>
      <c r="AC30" s="658"/>
      <c r="AD30" s="658"/>
      <c r="AE30" s="658"/>
      <c r="AF30" s="658"/>
      <c r="AG30" s="658"/>
      <c r="AH30" s="658"/>
      <c r="AI30" s="658"/>
      <c r="AJ30" s="658"/>
      <c r="AK30" s="659"/>
      <c r="AL30">
        <v>2</v>
      </c>
      <c r="AM30" t="str">
        <f t="shared" si="3"/>
        <v/>
      </c>
      <c r="AN30" t="b">
        <f t="shared" si="4"/>
        <v>0</v>
      </c>
      <c r="AO30" s="7" t="s">
        <v>77</v>
      </c>
      <c r="AP30" t="b">
        <f t="shared" si="5"/>
        <v>0</v>
      </c>
      <c r="AQ30" s="13" t="b">
        <f t="shared" si="2"/>
        <v>0</v>
      </c>
      <c r="AR30" s="13" t="b">
        <f t="shared" si="6"/>
        <v>0</v>
      </c>
      <c r="AT30" s="14" t="str">
        <f t="shared" si="1"/>
        <v/>
      </c>
      <c r="BB30" s="28" t="b">
        <v>0</v>
      </c>
    </row>
    <row r="31" spans="2:54">
      <c r="B31" s="349" t="b">
        <f>$BB$31</f>
        <v>0</v>
      </c>
      <c r="C31" s="657" t="s">
        <v>504</v>
      </c>
      <c r="D31" s="657"/>
      <c r="E31" s="657"/>
      <c r="F31" s="657"/>
      <c r="G31" s="657"/>
      <c r="H31" s="657"/>
      <c r="I31" s="657"/>
      <c r="J31" s="657"/>
      <c r="K31" s="657"/>
      <c r="L31" s="657"/>
      <c r="M31" s="657"/>
      <c r="N31" s="657"/>
      <c r="O31" s="657"/>
      <c r="P31" s="657"/>
      <c r="Q31" s="657"/>
      <c r="R31" s="657"/>
      <c r="S31" s="657"/>
      <c r="T31" s="657"/>
      <c r="U31" s="658">
        <v>10747</v>
      </c>
      <c r="V31" s="658"/>
      <c r="W31" s="658"/>
      <c r="X31" s="658"/>
      <c r="Y31" s="658"/>
      <c r="Z31" s="658"/>
      <c r="AA31" s="658"/>
      <c r="AB31" s="658"/>
      <c r="AC31" s="658"/>
      <c r="AD31" s="658"/>
      <c r="AE31" s="658"/>
      <c r="AF31" s="658"/>
      <c r="AG31" s="658"/>
      <c r="AH31" s="658"/>
      <c r="AI31" s="658"/>
      <c r="AJ31" s="658"/>
      <c r="AK31" s="659"/>
      <c r="AL31">
        <v>2</v>
      </c>
      <c r="AM31" t="str">
        <f t="shared" si="3"/>
        <v/>
      </c>
      <c r="AN31" t="b">
        <f t="shared" si="4"/>
        <v>0</v>
      </c>
      <c r="AO31" s="7" t="s">
        <v>78</v>
      </c>
      <c r="AP31" t="b">
        <f t="shared" si="5"/>
        <v>0</v>
      </c>
      <c r="AQ31" s="13" t="b">
        <f t="shared" si="2"/>
        <v>0</v>
      </c>
      <c r="AR31" s="13" t="b">
        <f t="shared" si="6"/>
        <v>0</v>
      </c>
      <c r="AT31" s="14" t="str">
        <f t="shared" si="1"/>
        <v/>
      </c>
      <c r="BB31" s="28" t="b">
        <v>0</v>
      </c>
    </row>
    <row r="32" spans="2:54">
      <c r="B32" s="349" t="b">
        <f>$BB$32</f>
        <v>0</v>
      </c>
      <c r="C32" s="657" t="s">
        <v>505</v>
      </c>
      <c r="D32" s="657"/>
      <c r="E32" s="657"/>
      <c r="F32" s="657"/>
      <c r="G32" s="657"/>
      <c r="H32" s="657"/>
      <c r="I32" s="657"/>
      <c r="J32" s="657"/>
      <c r="K32" s="657"/>
      <c r="L32" s="657"/>
      <c r="M32" s="657"/>
      <c r="N32" s="657"/>
      <c r="O32" s="657"/>
      <c r="P32" s="657"/>
      <c r="Q32" s="657"/>
      <c r="R32" s="657"/>
      <c r="S32" s="657"/>
      <c r="T32" s="657"/>
      <c r="U32" s="658">
        <v>16082</v>
      </c>
      <c r="V32" s="658"/>
      <c r="W32" s="658"/>
      <c r="X32" s="658"/>
      <c r="Y32" s="658"/>
      <c r="Z32" s="658"/>
      <c r="AA32" s="658"/>
      <c r="AB32" s="658"/>
      <c r="AC32" s="658"/>
      <c r="AD32" s="658"/>
      <c r="AE32" s="658"/>
      <c r="AF32" s="658"/>
      <c r="AG32" s="658"/>
      <c r="AH32" s="658"/>
      <c r="AI32" s="658"/>
      <c r="AJ32" s="658"/>
      <c r="AK32" s="659"/>
      <c r="AL32">
        <v>2</v>
      </c>
      <c r="AM32" t="str">
        <f t="shared" si="3"/>
        <v/>
      </c>
      <c r="AN32" t="b">
        <f t="shared" si="4"/>
        <v>0</v>
      </c>
      <c r="AO32" s="7" t="s">
        <v>79</v>
      </c>
      <c r="AP32" t="b">
        <f t="shared" si="5"/>
        <v>0</v>
      </c>
      <c r="AQ32" s="13" t="b">
        <f t="shared" si="2"/>
        <v>0</v>
      </c>
      <c r="AR32" s="13" t="b">
        <f t="shared" si="6"/>
        <v>0</v>
      </c>
      <c r="AT32" s="14" t="str">
        <f t="shared" si="1"/>
        <v/>
      </c>
      <c r="BB32" s="28" t="b">
        <v>0</v>
      </c>
    </row>
    <row r="33" spans="2:54">
      <c r="B33" s="349" t="b">
        <f>$BB$33</f>
        <v>0</v>
      </c>
      <c r="C33" s="660" t="s">
        <v>506</v>
      </c>
      <c r="D33" s="660"/>
      <c r="E33" s="660"/>
      <c r="F33" s="660"/>
      <c r="G33" s="660"/>
      <c r="H33" s="660"/>
      <c r="I33" s="660"/>
      <c r="J33" s="660"/>
      <c r="K33" s="660"/>
      <c r="L33" s="660"/>
      <c r="M33" s="660"/>
      <c r="N33" s="660"/>
      <c r="O33" s="660"/>
      <c r="P33" s="660"/>
      <c r="Q33" s="660"/>
      <c r="R33" s="660"/>
      <c r="S33" s="660"/>
      <c r="T33" s="660"/>
      <c r="U33" s="662">
        <v>14802</v>
      </c>
      <c r="V33" s="662"/>
      <c r="W33" s="662"/>
      <c r="X33" s="662"/>
      <c r="Y33" s="662"/>
      <c r="Z33" s="662"/>
      <c r="AA33" s="662"/>
      <c r="AB33" s="662"/>
      <c r="AC33" s="662"/>
      <c r="AD33" s="662"/>
      <c r="AE33" s="662"/>
      <c r="AF33" s="662"/>
      <c r="AG33" s="662"/>
      <c r="AH33" s="662"/>
      <c r="AI33" s="662"/>
      <c r="AJ33" s="662"/>
      <c r="AK33" s="663"/>
      <c r="AL33">
        <v>2</v>
      </c>
      <c r="AM33" t="str">
        <f t="shared" si="3"/>
        <v/>
      </c>
      <c r="AN33" t="b">
        <f t="shared" si="4"/>
        <v>0</v>
      </c>
      <c r="AO33" s="7" t="s">
        <v>80</v>
      </c>
      <c r="AP33" t="b">
        <f t="shared" si="5"/>
        <v>0</v>
      </c>
      <c r="AQ33" s="13" t="b">
        <f t="shared" si="2"/>
        <v>0</v>
      </c>
      <c r="AR33" s="13" t="b">
        <f t="shared" si="6"/>
        <v>0</v>
      </c>
      <c r="AT33" s="14" t="str">
        <f t="shared" si="1"/>
        <v/>
      </c>
      <c r="BB33" s="28" t="b">
        <v>0</v>
      </c>
    </row>
    <row r="34" spans="2:54">
      <c r="B34" s="349" t="b">
        <f>$BB$34</f>
        <v>0</v>
      </c>
      <c r="C34" s="660" t="s">
        <v>507</v>
      </c>
      <c r="D34" s="660"/>
      <c r="E34" s="660"/>
      <c r="F34" s="660"/>
      <c r="G34" s="660"/>
      <c r="H34" s="660"/>
      <c r="I34" s="660"/>
      <c r="J34" s="660"/>
      <c r="K34" s="660"/>
      <c r="L34" s="660"/>
      <c r="M34" s="660"/>
      <c r="N34" s="660"/>
      <c r="O34" s="660"/>
      <c r="P34" s="660"/>
      <c r="Q34" s="660"/>
      <c r="R34" s="660"/>
      <c r="S34" s="660"/>
      <c r="T34" s="660"/>
      <c r="U34" s="662">
        <v>10948</v>
      </c>
      <c r="V34" s="662"/>
      <c r="W34" s="662"/>
      <c r="X34" s="662"/>
      <c r="Y34" s="662"/>
      <c r="Z34" s="662"/>
      <c r="AA34" s="662"/>
      <c r="AB34" s="662"/>
      <c r="AC34" s="662"/>
      <c r="AD34" s="662"/>
      <c r="AE34" s="662"/>
      <c r="AF34" s="662"/>
      <c r="AG34" s="662"/>
      <c r="AH34" s="662"/>
      <c r="AI34" s="662"/>
      <c r="AJ34" s="662"/>
      <c r="AK34" s="663"/>
      <c r="AL34">
        <v>2</v>
      </c>
      <c r="AM34" t="str">
        <f t="shared" si="3"/>
        <v/>
      </c>
      <c r="AN34" t="b">
        <f t="shared" si="4"/>
        <v>0</v>
      </c>
      <c r="AO34" s="7" t="s">
        <v>81</v>
      </c>
      <c r="AP34" t="b">
        <f t="shared" si="5"/>
        <v>0</v>
      </c>
      <c r="AQ34" s="13" t="b">
        <f t="shared" si="2"/>
        <v>0</v>
      </c>
      <c r="AR34" s="13" t="b">
        <f t="shared" si="6"/>
        <v>0</v>
      </c>
      <c r="AT34" s="14" t="str">
        <f t="shared" si="1"/>
        <v/>
      </c>
      <c r="BB34" s="28" t="b">
        <v>0</v>
      </c>
    </row>
    <row r="35" spans="2:54">
      <c r="B35" s="349">
        <f>$BB$35</f>
        <v>0</v>
      </c>
      <c r="C35" s="660" t="s">
        <v>508</v>
      </c>
      <c r="D35" s="660"/>
      <c r="E35" s="660"/>
      <c r="F35" s="660"/>
      <c r="G35" s="660"/>
      <c r="H35" s="660"/>
      <c r="I35" s="660"/>
      <c r="J35" s="660"/>
      <c r="K35" s="660"/>
      <c r="L35" s="660"/>
      <c r="M35" s="660"/>
      <c r="N35" s="660"/>
      <c r="O35" s="660"/>
      <c r="P35" s="660"/>
      <c r="Q35" s="660"/>
      <c r="R35" s="660"/>
      <c r="S35" s="660"/>
      <c r="T35" s="660"/>
      <c r="U35" s="662">
        <v>10768</v>
      </c>
      <c r="V35" s="662"/>
      <c r="W35" s="662"/>
      <c r="X35" s="662"/>
      <c r="Y35" s="662"/>
      <c r="Z35" s="662"/>
      <c r="AA35" s="662"/>
      <c r="AB35" s="662"/>
      <c r="AC35" s="662"/>
      <c r="AD35" s="662"/>
      <c r="AE35" s="662"/>
      <c r="AF35" s="662"/>
      <c r="AG35" s="662"/>
      <c r="AH35" s="662"/>
      <c r="AI35" s="662"/>
      <c r="AJ35" s="662"/>
      <c r="AK35" s="663"/>
      <c r="AL35">
        <v>2</v>
      </c>
      <c r="AM35" t="str">
        <f t="shared" si="3"/>
        <v/>
      </c>
      <c r="AN35">
        <f t="shared" si="4"/>
        <v>0</v>
      </c>
      <c r="AO35" s="7" t="s">
        <v>82</v>
      </c>
      <c r="AP35">
        <f t="shared" si="5"/>
        <v>0</v>
      </c>
      <c r="AQ35" s="13" t="b">
        <f t="shared" si="2"/>
        <v>0</v>
      </c>
      <c r="AR35" s="13" t="b">
        <f t="shared" si="6"/>
        <v>0</v>
      </c>
      <c r="AT35" s="14" t="str">
        <f t="shared" si="1"/>
        <v/>
      </c>
    </row>
    <row r="36" spans="2:54">
      <c r="B36" s="349">
        <f>$BB$36</f>
        <v>0</v>
      </c>
      <c r="C36" s="660" t="s">
        <v>509</v>
      </c>
      <c r="D36" s="660"/>
      <c r="E36" s="660"/>
      <c r="F36" s="660"/>
      <c r="G36" s="660"/>
      <c r="H36" s="660"/>
      <c r="I36" s="660"/>
      <c r="J36" s="660"/>
      <c r="K36" s="660"/>
      <c r="L36" s="660"/>
      <c r="M36" s="660"/>
      <c r="N36" s="660"/>
      <c r="O36" s="660"/>
      <c r="P36" s="660"/>
      <c r="Q36" s="660"/>
      <c r="R36" s="660"/>
      <c r="S36" s="660"/>
      <c r="T36" s="660"/>
      <c r="U36" s="662">
        <v>10727</v>
      </c>
      <c r="V36" s="662"/>
      <c r="W36" s="662"/>
      <c r="X36" s="662"/>
      <c r="Y36" s="662"/>
      <c r="Z36" s="662"/>
      <c r="AA36" s="662"/>
      <c r="AB36" s="662"/>
      <c r="AC36" s="662"/>
      <c r="AD36" s="662"/>
      <c r="AE36" s="662"/>
      <c r="AF36" s="662"/>
      <c r="AG36" s="662"/>
      <c r="AH36" s="662"/>
      <c r="AI36" s="662"/>
      <c r="AJ36" s="662"/>
      <c r="AK36" s="663"/>
      <c r="AL36">
        <v>2</v>
      </c>
      <c r="AM36" t="str">
        <f t="shared" si="3"/>
        <v/>
      </c>
      <c r="AN36">
        <f t="shared" si="4"/>
        <v>0</v>
      </c>
      <c r="AO36" s="7" t="s">
        <v>83</v>
      </c>
      <c r="AP36">
        <f t="shared" si="5"/>
        <v>0</v>
      </c>
      <c r="AQ36" s="13" t="b">
        <f t="shared" si="2"/>
        <v>0</v>
      </c>
      <c r="AR36" s="13" t="b">
        <f t="shared" si="6"/>
        <v>0</v>
      </c>
      <c r="AT36" s="14" t="str">
        <f t="shared" si="1"/>
        <v/>
      </c>
    </row>
    <row r="37" spans="2:54">
      <c r="B37" s="349">
        <f>$BB$37</f>
        <v>0</v>
      </c>
      <c r="C37" s="660" t="s">
        <v>510</v>
      </c>
      <c r="D37" s="660"/>
      <c r="E37" s="660"/>
      <c r="F37" s="660"/>
      <c r="G37" s="660"/>
      <c r="H37" s="660"/>
      <c r="I37" s="660"/>
      <c r="J37" s="660"/>
      <c r="K37" s="660"/>
      <c r="L37" s="660"/>
      <c r="M37" s="660"/>
      <c r="N37" s="660"/>
      <c r="O37" s="660"/>
      <c r="P37" s="660"/>
      <c r="Q37" s="660"/>
      <c r="R37" s="660"/>
      <c r="S37" s="660"/>
      <c r="T37" s="660"/>
      <c r="U37" s="662">
        <v>11847</v>
      </c>
      <c r="V37" s="662"/>
      <c r="W37" s="662"/>
      <c r="X37" s="662"/>
      <c r="Y37" s="662"/>
      <c r="Z37" s="662"/>
      <c r="AA37" s="662"/>
      <c r="AB37" s="662"/>
      <c r="AC37" s="662"/>
      <c r="AD37" s="662"/>
      <c r="AE37" s="662"/>
      <c r="AF37" s="662"/>
      <c r="AG37" s="662"/>
      <c r="AH37" s="662"/>
      <c r="AI37" s="662"/>
      <c r="AJ37" s="662"/>
      <c r="AK37" s="663"/>
      <c r="AL37">
        <v>2</v>
      </c>
      <c r="AM37" t="str">
        <f t="shared" si="3"/>
        <v/>
      </c>
      <c r="AN37">
        <f t="shared" si="4"/>
        <v>0</v>
      </c>
      <c r="AO37" s="7" t="s">
        <v>84</v>
      </c>
      <c r="AP37">
        <f t="shared" si="5"/>
        <v>0</v>
      </c>
      <c r="AQ37" s="13" t="b">
        <f t="shared" si="2"/>
        <v>0</v>
      </c>
      <c r="AR37" s="13" t="b">
        <f t="shared" si="6"/>
        <v>0</v>
      </c>
      <c r="AT37" s="14" t="str">
        <f t="shared" si="1"/>
        <v/>
      </c>
    </row>
    <row r="38" spans="2:54">
      <c r="B38" s="349">
        <f>$BB$38</f>
        <v>0</v>
      </c>
      <c r="C38" s="779" t="s">
        <v>511</v>
      </c>
      <c r="D38" s="657"/>
      <c r="E38" s="657"/>
      <c r="F38" s="657"/>
      <c r="G38" s="657"/>
      <c r="H38" s="657"/>
      <c r="I38" s="657"/>
      <c r="J38" s="657"/>
      <c r="K38" s="657"/>
      <c r="L38" s="657"/>
      <c r="M38" s="657"/>
      <c r="N38" s="657"/>
      <c r="O38" s="657"/>
      <c r="P38" s="657"/>
      <c r="Q38" s="657"/>
      <c r="R38" s="657"/>
      <c r="S38" s="657"/>
      <c r="T38" s="657"/>
      <c r="U38" s="662">
        <v>12017</v>
      </c>
      <c r="V38" s="662"/>
      <c r="W38" s="662"/>
      <c r="X38" s="662"/>
      <c r="Y38" s="662"/>
      <c r="Z38" s="662"/>
      <c r="AA38" s="662"/>
      <c r="AB38" s="662"/>
      <c r="AC38" s="662"/>
      <c r="AD38" s="662"/>
      <c r="AE38" s="662"/>
      <c r="AF38" s="662"/>
      <c r="AG38" s="662"/>
      <c r="AH38" s="662"/>
      <c r="AI38" s="662"/>
      <c r="AJ38" s="662"/>
      <c r="AK38" s="663"/>
      <c r="AL38">
        <v>2</v>
      </c>
      <c r="AM38" t="str">
        <f t="shared" si="3"/>
        <v/>
      </c>
      <c r="AN38">
        <f t="shared" si="4"/>
        <v>0</v>
      </c>
      <c r="AO38" s="7" t="s">
        <v>85</v>
      </c>
      <c r="AP38">
        <f t="shared" si="5"/>
        <v>0</v>
      </c>
      <c r="AQ38" s="13" t="b">
        <f t="shared" si="2"/>
        <v>0</v>
      </c>
      <c r="AR38" s="13" t="b">
        <f t="shared" si="6"/>
        <v>0</v>
      </c>
      <c r="AT38" s="14" t="str">
        <f t="shared" si="1"/>
        <v/>
      </c>
    </row>
    <row r="39" spans="2:54">
      <c r="B39" s="349">
        <f>$BB$39</f>
        <v>0</v>
      </c>
      <c r="C39" s="657" t="s">
        <v>539</v>
      </c>
      <c r="D39" s="657"/>
      <c r="E39" s="657"/>
      <c r="F39" s="657"/>
      <c r="G39" s="657"/>
      <c r="H39" s="657"/>
      <c r="I39" s="657"/>
      <c r="J39" s="657"/>
      <c r="K39" s="657"/>
      <c r="L39" s="657"/>
      <c r="M39" s="657"/>
      <c r="N39" s="657"/>
      <c r="O39" s="657"/>
      <c r="P39" s="657"/>
      <c r="Q39" s="657"/>
      <c r="R39" s="657"/>
      <c r="S39" s="657"/>
      <c r="T39" s="657"/>
      <c r="U39" s="662">
        <v>30144</v>
      </c>
      <c r="V39" s="662"/>
      <c r="W39" s="662"/>
      <c r="X39" s="662"/>
      <c r="Y39" s="662"/>
      <c r="Z39" s="662"/>
      <c r="AA39" s="662"/>
      <c r="AB39" s="662"/>
      <c r="AC39" s="662"/>
      <c r="AD39" s="662"/>
      <c r="AE39" s="662"/>
      <c r="AF39" s="662"/>
      <c r="AG39" s="662"/>
      <c r="AH39" s="662"/>
      <c r="AI39" s="662"/>
      <c r="AJ39" s="662"/>
      <c r="AK39" s="663"/>
      <c r="AL39">
        <v>2</v>
      </c>
      <c r="AM39" t="str">
        <f t="shared" si="3"/>
        <v/>
      </c>
      <c r="AN39">
        <f t="shared" si="4"/>
        <v>0</v>
      </c>
      <c r="AO39" s="7" t="s">
        <v>86</v>
      </c>
      <c r="AP39">
        <f t="shared" si="5"/>
        <v>0</v>
      </c>
      <c r="AQ39" s="13" t="b">
        <f t="shared" si="2"/>
        <v>0</v>
      </c>
      <c r="AR39" s="13" t="b">
        <f t="shared" si="6"/>
        <v>0</v>
      </c>
      <c r="AT39" s="14" t="str">
        <f t="shared" si="1"/>
        <v/>
      </c>
    </row>
    <row r="40" spans="2:54">
      <c r="B40" s="349" t="b">
        <f>$BB$40</f>
        <v>0</v>
      </c>
      <c r="C40" s="657" t="s">
        <v>540</v>
      </c>
      <c r="D40" s="657"/>
      <c r="E40" s="657"/>
      <c r="F40" s="657"/>
      <c r="G40" s="657"/>
      <c r="H40" s="657"/>
      <c r="I40" s="657"/>
      <c r="J40" s="657"/>
      <c r="K40" s="657"/>
      <c r="L40" s="657"/>
      <c r="M40" s="657"/>
      <c r="N40" s="657"/>
      <c r="O40" s="657"/>
      <c r="P40" s="657"/>
      <c r="Q40" s="657"/>
      <c r="R40" s="657"/>
      <c r="S40" s="657"/>
      <c r="T40" s="657"/>
      <c r="U40" s="662">
        <v>31512</v>
      </c>
      <c r="V40" s="662"/>
      <c r="W40" s="662"/>
      <c r="X40" s="662"/>
      <c r="Y40" s="662"/>
      <c r="Z40" s="662"/>
      <c r="AA40" s="662"/>
      <c r="AB40" s="662"/>
      <c r="AC40" s="662"/>
      <c r="AD40" s="662"/>
      <c r="AE40" s="662"/>
      <c r="AF40" s="662"/>
      <c r="AG40" s="662"/>
      <c r="AH40" s="662"/>
      <c r="AI40" s="662"/>
      <c r="AJ40" s="662"/>
      <c r="AK40" s="663"/>
      <c r="AL40">
        <v>2</v>
      </c>
      <c r="AM40" t="str">
        <f t="shared" si="3"/>
        <v/>
      </c>
      <c r="AN40" t="b">
        <f t="shared" si="4"/>
        <v>0</v>
      </c>
      <c r="AO40" s="7" t="s">
        <v>87</v>
      </c>
      <c r="AP40" t="b">
        <f t="shared" si="5"/>
        <v>0</v>
      </c>
      <c r="AQ40" s="13" t="b">
        <f t="shared" si="2"/>
        <v>0</v>
      </c>
      <c r="AR40" s="13" t="b">
        <f t="shared" si="6"/>
        <v>0</v>
      </c>
      <c r="AT40" s="14" t="str">
        <f t="shared" si="1"/>
        <v/>
      </c>
      <c r="BB40" s="28" t="b">
        <v>0</v>
      </c>
    </row>
    <row r="41" spans="2:54">
      <c r="B41" s="349">
        <f>$BB$41</f>
        <v>0</v>
      </c>
      <c r="C41" s="657" t="s">
        <v>540</v>
      </c>
      <c r="D41" s="657"/>
      <c r="E41" s="657"/>
      <c r="F41" s="657"/>
      <c r="G41" s="657"/>
      <c r="H41" s="657"/>
      <c r="I41" s="657"/>
      <c r="J41" s="657"/>
      <c r="K41" s="657"/>
      <c r="L41" s="657"/>
      <c r="M41" s="657"/>
      <c r="N41" s="657"/>
      <c r="O41" s="657"/>
      <c r="P41" s="657"/>
      <c r="Q41" s="657"/>
      <c r="R41" s="657"/>
      <c r="S41" s="657"/>
      <c r="T41" s="657"/>
      <c r="U41" s="662">
        <v>32073</v>
      </c>
      <c r="V41" s="662"/>
      <c r="W41" s="662"/>
      <c r="X41" s="662"/>
      <c r="Y41" s="662"/>
      <c r="Z41" s="662"/>
      <c r="AA41" s="662"/>
      <c r="AB41" s="662"/>
      <c r="AC41" s="662"/>
      <c r="AD41" s="662"/>
      <c r="AE41" s="662"/>
      <c r="AF41" s="662"/>
      <c r="AG41" s="662"/>
      <c r="AH41" s="662"/>
      <c r="AI41" s="662"/>
      <c r="AJ41" s="662"/>
      <c r="AK41" s="663"/>
      <c r="AL41">
        <v>2</v>
      </c>
      <c r="AM41" t="str">
        <f t="shared" si="3"/>
        <v/>
      </c>
      <c r="AN41">
        <f t="shared" si="4"/>
        <v>0</v>
      </c>
      <c r="AO41" s="7" t="s">
        <v>88</v>
      </c>
      <c r="AP41">
        <f t="shared" si="5"/>
        <v>0</v>
      </c>
      <c r="AQ41" s="13" t="b">
        <f t="shared" si="2"/>
        <v>0</v>
      </c>
      <c r="AR41" s="13" t="b">
        <f t="shared" si="6"/>
        <v>0</v>
      </c>
      <c r="AT41" s="14" t="str">
        <f t="shared" si="1"/>
        <v/>
      </c>
    </row>
    <row r="42" spans="2:54">
      <c r="B42" s="349" t="b">
        <f>$BB$42</f>
        <v>0</v>
      </c>
      <c r="C42" s="657" t="s">
        <v>541</v>
      </c>
      <c r="D42" s="657"/>
      <c r="E42" s="657"/>
      <c r="F42" s="657"/>
      <c r="G42" s="657"/>
      <c r="H42" s="657"/>
      <c r="I42" s="657"/>
      <c r="J42" s="657"/>
      <c r="K42" s="657"/>
      <c r="L42" s="657"/>
      <c r="M42" s="657"/>
      <c r="N42" s="657"/>
      <c r="O42" s="657"/>
      <c r="P42" s="657"/>
      <c r="Q42" s="657"/>
      <c r="R42" s="657"/>
      <c r="S42" s="657"/>
      <c r="T42" s="657"/>
      <c r="U42" s="662">
        <v>32850</v>
      </c>
      <c r="V42" s="662"/>
      <c r="W42" s="662"/>
      <c r="X42" s="662"/>
      <c r="Y42" s="662"/>
      <c r="Z42" s="662"/>
      <c r="AA42" s="662"/>
      <c r="AB42" s="662"/>
      <c r="AC42" s="662"/>
      <c r="AD42" s="662"/>
      <c r="AE42" s="662"/>
      <c r="AF42" s="662"/>
      <c r="AG42" s="662"/>
      <c r="AH42" s="662"/>
      <c r="AI42" s="662"/>
      <c r="AJ42" s="662"/>
      <c r="AK42" s="663"/>
      <c r="AL42">
        <v>2</v>
      </c>
      <c r="AM42" t="str">
        <f t="shared" si="3"/>
        <v/>
      </c>
      <c r="AN42" t="b">
        <f t="shared" si="4"/>
        <v>0</v>
      </c>
      <c r="AO42" s="7" t="s">
        <v>89</v>
      </c>
      <c r="AP42" t="b">
        <f t="shared" si="5"/>
        <v>0</v>
      </c>
      <c r="AQ42" s="13" t="b">
        <f t="shared" si="2"/>
        <v>0</v>
      </c>
      <c r="AR42" s="13" t="b">
        <f t="shared" si="6"/>
        <v>0</v>
      </c>
      <c r="AT42" s="14" t="str">
        <f t="shared" si="1"/>
        <v/>
      </c>
      <c r="BB42" s="28" t="b">
        <v>0</v>
      </c>
    </row>
    <row r="43" spans="2:54">
      <c r="B43" s="349" t="b">
        <f>$BB$43</f>
        <v>0</v>
      </c>
      <c r="C43" s="657" t="s">
        <v>542</v>
      </c>
      <c r="D43" s="657"/>
      <c r="E43" s="657"/>
      <c r="F43" s="657"/>
      <c r="G43" s="657"/>
      <c r="H43" s="657"/>
      <c r="I43" s="657"/>
      <c r="J43" s="657"/>
      <c r="K43" s="657"/>
      <c r="L43" s="657"/>
      <c r="M43" s="657"/>
      <c r="N43" s="657"/>
      <c r="O43" s="657"/>
      <c r="P43" s="657"/>
      <c r="Q43" s="657"/>
      <c r="R43" s="657"/>
      <c r="S43" s="657"/>
      <c r="T43" s="657"/>
      <c r="U43" s="662">
        <v>30438</v>
      </c>
      <c r="V43" s="662"/>
      <c r="W43" s="662"/>
      <c r="X43" s="662"/>
      <c r="Y43" s="662"/>
      <c r="Z43" s="662"/>
      <c r="AA43" s="662"/>
      <c r="AB43" s="662"/>
      <c r="AC43" s="662"/>
      <c r="AD43" s="662"/>
      <c r="AE43" s="662"/>
      <c r="AF43" s="662"/>
      <c r="AG43" s="662"/>
      <c r="AH43" s="662"/>
      <c r="AI43" s="662"/>
      <c r="AJ43" s="662"/>
      <c r="AK43" s="663"/>
      <c r="AL43">
        <v>2</v>
      </c>
      <c r="AM43" t="str">
        <f t="shared" si="3"/>
        <v/>
      </c>
      <c r="AN43" t="b">
        <f t="shared" si="4"/>
        <v>0</v>
      </c>
      <c r="AO43" s="7" t="s">
        <v>90</v>
      </c>
      <c r="AP43" t="b">
        <f t="shared" si="5"/>
        <v>0</v>
      </c>
      <c r="AQ43" s="13" t="b">
        <f t="shared" si="2"/>
        <v>0</v>
      </c>
      <c r="AR43" s="13" t="b">
        <f t="shared" si="6"/>
        <v>0</v>
      </c>
      <c r="AT43" s="14" t="str">
        <f t="shared" si="1"/>
        <v/>
      </c>
      <c r="BB43" s="28" t="b">
        <v>0</v>
      </c>
    </row>
    <row r="44" spans="2:54">
      <c r="B44" s="349" t="b">
        <f>$BB$44</f>
        <v>0</v>
      </c>
      <c r="C44" s="657" t="s">
        <v>543</v>
      </c>
      <c r="D44" s="657"/>
      <c r="E44" s="657"/>
      <c r="F44" s="657"/>
      <c r="G44" s="657"/>
      <c r="H44" s="657"/>
      <c r="I44" s="657"/>
      <c r="J44" s="657"/>
      <c r="K44" s="657"/>
      <c r="L44" s="657"/>
      <c r="M44" s="657"/>
      <c r="N44" s="657"/>
      <c r="O44" s="657"/>
      <c r="P44" s="657"/>
      <c r="Q44" s="657"/>
      <c r="R44" s="657"/>
      <c r="S44" s="657"/>
      <c r="T44" s="657"/>
      <c r="U44" s="662">
        <v>31621</v>
      </c>
      <c r="V44" s="662"/>
      <c r="W44" s="662"/>
      <c r="X44" s="662"/>
      <c r="Y44" s="662"/>
      <c r="Z44" s="662"/>
      <c r="AA44" s="662"/>
      <c r="AB44" s="662"/>
      <c r="AC44" s="662"/>
      <c r="AD44" s="662"/>
      <c r="AE44" s="662"/>
      <c r="AF44" s="662"/>
      <c r="AG44" s="662"/>
      <c r="AH44" s="662"/>
      <c r="AI44" s="662"/>
      <c r="AJ44" s="662"/>
      <c r="AK44" s="663"/>
      <c r="AL44">
        <v>2</v>
      </c>
      <c r="AM44" t="str">
        <f t="shared" si="3"/>
        <v/>
      </c>
      <c r="AN44" t="b">
        <f t="shared" si="4"/>
        <v>0</v>
      </c>
      <c r="AO44" s="7" t="s">
        <v>91</v>
      </c>
      <c r="AP44" t="b">
        <f t="shared" si="5"/>
        <v>0</v>
      </c>
      <c r="AQ44" s="13" t="b">
        <f t="shared" si="2"/>
        <v>0</v>
      </c>
      <c r="AR44" s="13" t="b">
        <f t="shared" si="6"/>
        <v>0</v>
      </c>
      <c r="AT44" s="14" t="str">
        <f t="shared" si="1"/>
        <v/>
      </c>
      <c r="BB44" s="28" t="b">
        <v>0</v>
      </c>
    </row>
    <row r="45" spans="2:54">
      <c r="B45" s="349" t="b">
        <f>$BB$45</f>
        <v>0</v>
      </c>
      <c r="C45" s="657" t="s">
        <v>544</v>
      </c>
      <c r="D45" s="657"/>
      <c r="E45" s="657"/>
      <c r="F45" s="657"/>
      <c r="G45" s="657"/>
      <c r="H45" s="657"/>
      <c r="I45" s="657"/>
      <c r="J45" s="657"/>
      <c r="K45" s="657"/>
      <c r="L45" s="657"/>
      <c r="M45" s="657"/>
      <c r="N45" s="657"/>
      <c r="O45" s="657"/>
      <c r="P45" s="657"/>
      <c r="Q45" s="657"/>
      <c r="R45" s="657"/>
      <c r="S45" s="657"/>
      <c r="T45" s="657"/>
      <c r="U45" s="662">
        <v>10723</v>
      </c>
      <c r="V45" s="662"/>
      <c r="W45" s="662"/>
      <c r="X45" s="662"/>
      <c r="Y45" s="662"/>
      <c r="Z45" s="662"/>
      <c r="AA45" s="662"/>
      <c r="AB45" s="662"/>
      <c r="AC45" s="662"/>
      <c r="AD45" s="662"/>
      <c r="AE45" s="662"/>
      <c r="AF45" s="662"/>
      <c r="AG45" s="662"/>
      <c r="AH45" s="662"/>
      <c r="AI45" s="662"/>
      <c r="AJ45" s="662"/>
      <c r="AK45" s="663"/>
      <c r="AL45">
        <v>2</v>
      </c>
      <c r="AM45" t="str">
        <f t="shared" si="3"/>
        <v/>
      </c>
      <c r="AN45" t="b">
        <f t="shared" si="4"/>
        <v>0</v>
      </c>
      <c r="AO45" s="7" t="s">
        <v>92</v>
      </c>
      <c r="AP45" t="b">
        <f t="shared" si="5"/>
        <v>0</v>
      </c>
      <c r="AQ45" s="13" t="b">
        <f t="shared" si="2"/>
        <v>0</v>
      </c>
      <c r="AR45" s="13" t="b">
        <f t="shared" si="6"/>
        <v>0</v>
      </c>
      <c r="AT45" s="14" t="str">
        <f t="shared" si="1"/>
        <v/>
      </c>
      <c r="BB45" s="28" t="b">
        <v>0</v>
      </c>
    </row>
    <row r="46" spans="2:54">
      <c r="B46" s="349" t="b">
        <f>$BB$46</f>
        <v>0</v>
      </c>
      <c r="C46" s="657" t="s">
        <v>519</v>
      </c>
      <c r="D46" s="657"/>
      <c r="E46" s="657"/>
      <c r="F46" s="657"/>
      <c r="G46" s="657"/>
      <c r="H46" s="657"/>
      <c r="I46" s="657"/>
      <c r="J46" s="657"/>
      <c r="K46" s="657"/>
      <c r="L46" s="657"/>
      <c r="M46" s="657"/>
      <c r="N46" s="657"/>
      <c r="O46" s="657"/>
      <c r="P46" s="657"/>
      <c r="Q46" s="657"/>
      <c r="R46" s="657"/>
      <c r="S46" s="657"/>
      <c r="T46" s="657"/>
      <c r="U46" s="668">
        <v>10944</v>
      </c>
      <c r="V46" s="668"/>
      <c r="W46" s="668"/>
      <c r="X46" s="668"/>
      <c r="Y46" s="668"/>
      <c r="Z46" s="668"/>
      <c r="AA46" s="668"/>
      <c r="AB46" s="668"/>
      <c r="AC46" s="668"/>
      <c r="AD46" s="668"/>
      <c r="AE46" s="668"/>
      <c r="AF46" s="668"/>
      <c r="AG46" s="668"/>
      <c r="AH46" s="668"/>
      <c r="AI46" s="668"/>
      <c r="AJ46" s="668"/>
      <c r="AK46" s="669"/>
      <c r="AL46">
        <v>2</v>
      </c>
      <c r="AM46" t="str">
        <f t="shared" si="3"/>
        <v/>
      </c>
      <c r="AN46" t="b">
        <f t="shared" si="4"/>
        <v>0</v>
      </c>
      <c r="AO46" s="7" t="s">
        <v>92</v>
      </c>
      <c r="AP46" t="b">
        <f t="shared" si="5"/>
        <v>0</v>
      </c>
      <c r="AQ46" s="13" t="b">
        <f t="shared" si="2"/>
        <v>0</v>
      </c>
      <c r="AR46" s="13" t="b">
        <f t="shared" si="6"/>
        <v>0</v>
      </c>
      <c r="AT46" s="14" t="str">
        <f t="shared" si="1"/>
        <v/>
      </c>
      <c r="BB46" s="28" t="b">
        <v>0</v>
      </c>
    </row>
    <row r="47" spans="2:54">
      <c r="B47" s="349" t="b">
        <f>$BB$47</f>
        <v>0</v>
      </c>
      <c r="C47" s="657" t="s">
        <v>520</v>
      </c>
      <c r="D47" s="657"/>
      <c r="E47" s="657"/>
      <c r="F47" s="657"/>
      <c r="G47" s="657"/>
      <c r="H47" s="657"/>
      <c r="I47" s="657"/>
      <c r="J47" s="657"/>
      <c r="K47" s="657"/>
      <c r="L47" s="657"/>
      <c r="M47" s="657"/>
      <c r="N47" s="657"/>
      <c r="O47" s="657"/>
      <c r="P47" s="657"/>
      <c r="Q47" s="657"/>
      <c r="R47" s="657"/>
      <c r="S47" s="657"/>
      <c r="T47" s="657"/>
      <c r="U47" s="668">
        <v>12450</v>
      </c>
      <c r="V47" s="668"/>
      <c r="W47" s="668"/>
      <c r="X47" s="668"/>
      <c r="Y47" s="668"/>
      <c r="Z47" s="668"/>
      <c r="AA47" s="668"/>
      <c r="AB47" s="668"/>
      <c r="AC47" s="668"/>
      <c r="AD47" s="668"/>
      <c r="AE47" s="668"/>
      <c r="AF47" s="668"/>
      <c r="AG47" s="668"/>
      <c r="AH47" s="668"/>
      <c r="AI47" s="668"/>
      <c r="AJ47" s="668"/>
      <c r="AK47" s="669"/>
      <c r="AL47">
        <v>2</v>
      </c>
      <c r="AM47" t="str">
        <f t="shared" si="3"/>
        <v/>
      </c>
      <c r="AN47" t="b">
        <f t="shared" si="4"/>
        <v>0</v>
      </c>
      <c r="AO47" s="7" t="s">
        <v>92</v>
      </c>
      <c r="AP47" t="b">
        <f t="shared" si="5"/>
        <v>0</v>
      </c>
      <c r="AQ47" s="13" t="b">
        <f t="shared" si="2"/>
        <v>0</v>
      </c>
      <c r="AR47" s="13" t="b">
        <f t="shared" si="6"/>
        <v>0</v>
      </c>
      <c r="AT47" s="14" t="str">
        <f t="shared" si="1"/>
        <v/>
      </c>
      <c r="BB47" s="28" t="b">
        <v>0</v>
      </c>
    </row>
    <row r="48" spans="2:54" s="28" customFormat="1">
      <c r="B48" s="349" t="b">
        <f>$BB$48</f>
        <v>0</v>
      </c>
      <c r="C48" s="657" t="s">
        <v>519</v>
      </c>
      <c r="D48" s="657"/>
      <c r="E48" s="657"/>
      <c r="F48" s="657"/>
      <c r="G48" s="657"/>
      <c r="H48" s="657"/>
      <c r="I48" s="657"/>
      <c r="J48" s="657"/>
      <c r="K48" s="657"/>
      <c r="L48" s="657"/>
      <c r="M48" s="657"/>
      <c r="N48" s="657"/>
      <c r="O48" s="657"/>
      <c r="P48" s="657"/>
      <c r="Q48" s="657"/>
      <c r="R48" s="657"/>
      <c r="S48" s="657"/>
      <c r="T48" s="657"/>
      <c r="U48" s="780">
        <v>17135</v>
      </c>
      <c r="V48" s="780"/>
      <c r="W48" s="780"/>
      <c r="X48" s="780"/>
      <c r="Y48" s="780"/>
      <c r="Z48" s="780"/>
      <c r="AA48" s="780"/>
      <c r="AB48" s="780"/>
      <c r="AC48" s="780"/>
      <c r="AD48" s="780"/>
      <c r="AE48" s="780"/>
      <c r="AF48" s="780"/>
      <c r="AG48" s="780"/>
      <c r="AH48" s="780"/>
      <c r="AI48" s="780"/>
      <c r="AJ48" s="780"/>
      <c r="AK48" s="781"/>
      <c r="AL48">
        <v>2</v>
      </c>
      <c r="AM48" t="str">
        <f t="shared" ref="AM48:AM56" si="7">IF(BB48,C48&amp;"-"&amp;$U$13&amp;U48,"")</f>
        <v/>
      </c>
      <c r="AN48" t="b">
        <f t="shared" ref="AN48:AN56" si="8">B48</f>
        <v>0</v>
      </c>
      <c r="AO48" s="7" t="s">
        <v>92</v>
      </c>
      <c r="AP48" t="b">
        <f t="shared" si="5"/>
        <v>0</v>
      </c>
      <c r="AQ48" s="13" t="b">
        <f t="shared" si="2"/>
        <v>0</v>
      </c>
      <c r="AR48" s="13" t="b">
        <f t="shared" si="6"/>
        <v>0</v>
      </c>
      <c r="AS48"/>
      <c r="AT48" s="14" t="str">
        <f t="shared" ref="AT48:AT56" si="9">AT47&amp;IF(AQ48=TRUE,
    IF(AL48=3,
        IF(AM48="", "", "        "&amp;REPT("-", LEN(AO48) - LEN(SUBSTITUTE(AO48, "-", "")))&amp;AM48&amp;CHAR(10)),
        IF(AL48=1, ""&amp;AM48&amp;CHAR(10),
           IF(AL48=2, "      █"&amp;AM48&amp;CHAR(10), AM48&amp;CHAR(10))
        )
    ),
    "")</f>
        <v/>
      </c>
      <c r="AU48"/>
      <c r="AV48"/>
      <c r="AW48"/>
      <c r="AX48"/>
      <c r="AY48"/>
      <c r="AZ48"/>
      <c r="BA48"/>
      <c r="BB48" s="28" t="b">
        <v>0</v>
      </c>
    </row>
    <row r="49" spans="2:54" s="28" customFormat="1">
      <c r="B49" s="349" t="b">
        <f>$BB$49</f>
        <v>0</v>
      </c>
      <c r="C49" s="779" t="s">
        <v>528</v>
      </c>
      <c r="D49" s="657"/>
      <c r="E49" s="657"/>
      <c r="F49" s="657"/>
      <c r="G49" s="657"/>
      <c r="H49" s="657"/>
      <c r="I49" s="657"/>
      <c r="J49" s="657"/>
      <c r="K49" s="657"/>
      <c r="L49" s="657"/>
      <c r="M49" s="657"/>
      <c r="N49" s="657"/>
      <c r="O49" s="657"/>
      <c r="P49" s="657"/>
      <c r="Q49" s="657"/>
      <c r="R49" s="657"/>
      <c r="S49" s="657"/>
      <c r="T49" s="657"/>
      <c r="U49" s="782">
        <v>32841</v>
      </c>
      <c r="V49" s="782"/>
      <c r="W49" s="782"/>
      <c r="X49" s="782"/>
      <c r="Y49" s="782"/>
      <c r="Z49" s="782"/>
      <c r="AA49" s="782"/>
      <c r="AB49" s="782"/>
      <c r="AC49" s="782"/>
      <c r="AD49" s="782"/>
      <c r="AE49" s="782"/>
      <c r="AF49" s="782"/>
      <c r="AG49" s="782"/>
      <c r="AH49" s="782"/>
      <c r="AI49" s="782"/>
      <c r="AJ49" s="782"/>
      <c r="AK49" s="783"/>
      <c r="AL49">
        <v>2</v>
      </c>
      <c r="AM49" t="str">
        <f t="shared" si="7"/>
        <v/>
      </c>
      <c r="AN49" t="b">
        <f t="shared" si="8"/>
        <v>0</v>
      </c>
      <c r="AO49" s="7" t="s">
        <v>92</v>
      </c>
      <c r="AP49" t="b">
        <f t="shared" si="5"/>
        <v>0</v>
      </c>
      <c r="AQ49" s="13" t="b">
        <f t="shared" si="2"/>
        <v>0</v>
      </c>
      <c r="AR49" s="13" t="b">
        <f t="shared" si="6"/>
        <v>0</v>
      </c>
      <c r="AS49"/>
      <c r="AT49" s="14" t="str">
        <f t="shared" si="9"/>
        <v/>
      </c>
      <c r="AU49"/>
      <c r="AV49"/>
      <c r="AW49"/>
      <c r="AX49"/>
      <c r="AY49"/>
      <c r="AZ49"/>
      <c r="BA49"/>
      <c r="BB49" s="28" t="b">
        <v>0</v>
      </c>
    </row>
    <row r="50" spans="2:54" s="28" customFormat="1">
      <c r="B50" s="349" t="b">
        <f>$BB$50</f>
        <v>0</v>
      </c>
      <c r="C50" s="657" t="s">
        <v>529</v>
      </c>
      <c r="D50" s="657"/>
      <c r="E50" s="657"/>
      <c r="F50" s="657"/>
      <c r="G50" s="657"/>
      <c r="H50" s="657"/>
      <c r="I50" s="657"/>
      <c r="J50" s="657"/>
      <c r="K50" s="657"/>
      <c r="L50" s="657"/>
      <c r="M50" s="657"/>
      <c r="N50" s="657"/>
      <c r="O50" s="657"/>
      <c r="P50" s="657"/>
      <c r="Q50" s="657"/>
      <c r="R50" s="657"/>
      <c r="S50" s="657"/>
      <c r="T50" s="657"/>
      <c r="U50" s="782">
        <v>31613</v>
      </c>
      <c r="V50" s="782"/>
      <c r="W50" s="782"/>
      <c r="X50" s="782"/>
      <c r="Y50" s="782"/>
      <c r="Z50" s="782"/>
      <c r="AA50" s="782"/>
      <c r="AB50" s="782"/>
      <c r="AC50" s="782"/>
      <c r="AD50" s="782"/>
      <c r="AE50" s="782"/>
      <c r="AF50" s="782"/>
      <c r="AG50" s="782"/>
      <c r="AH50" s="782"/>
      <c r="AI50" s="782"/>
      <c r="AJ50" s="782"/>
      <c r="AK50" s="783"/>
      <c r="AL50">
        <v>2</v>
      </c>
      <c r="AM50" t="str">
        <f t="shared" si="7"/>
        <v/>
      </c>
      <c r="AN50" t="b">
        <f t="shared" si="8"/>
        <v>0</v>
      </c>
      <c r="AO50" s="7" t="s">
        <v>92</v>
      </c>
      <c r="AP50" t="b">
        <f t="shared" si="5"/>
        <v>0</v>
      </c>
      <c r="AQ50" s="13" t="b">
        <f t="shared" si="2"/>
        <v>0</v>
      </c>
      <c r="AR50" s="13" t="b">
        <f t="shared" si="6"/>
        <v>0</v>
      </c>
      <c r="AS50"/>
      <c r="AT50" s="14" t="str">
        <f t="shared" si="9"/>
        <v/>
      </c>
      <c r="AU50"/>
      <c r="AV50"/>
      <c r="AW50"/>
      <c r="AX50"/>
      <c r="AY50"/>
      <c r="AZ50"/>
      <c r="BA50"/>
      <c r="BB50" s="28" t="b">
        <v>0</v>
      </c>
    </row>
    <row r="51" spans="2:54" s="28" customFormat="1">
      <c r="B51" s="349" t="b">
        <f>$BB$51</f>
        <v>0</v>
      </c>
      <c r="C51" s="657" t="s">
        <v>530</v>
      </c>
      <c r="D51" s="657"/>
      <c r="E51" s="657"/>
      <c r="F51" s="657"/>
      <c r="G51" s="657"/>
      <c r="H51" s="657"/>
      <c r="I51" s="657"/>
      <c r="J51" s="657"/>
      <c r="K51" s="657"/>
      <c r="L51" s="657"/>
      <c r="M51" s="657"/>
      <c r="N51" s="657"/>
      <c r="O51" s="657"/>
      <c r="P51" s="657"/>
      <c r="Q51" s="657"/>
      <c r="R51" s="657"/>
      <c r="S51" s="657"/>
      <c r="T51" s="657"/>
      <c r="U51" s="782">
        <v>31605</v>
      </c>
      <c r="V51" s="782"/>
      <c r="W51" s="782"/>
      <c r="X51" s="782"/>
      <c r="Y51" s="782"/>
      <c r="Z51" s="782"/>
      <c r="AA51" s="782"/>
      <c r="AB51" s="782"/>
      <c r="AC51" s="782"/>
      <c r="AD51" s="782"/>
      <c r="AE51" s="782"/>
      <c r="AF51" s="782"/>
      <c r="AG51" s="782"/>
      <c r="AH51" s="782"/>
      <c r="AI51" s="782"/>
      <c r="AJ51" s="782"/>
      <c r="AK51" s="783"/>
      <c r="AL51">
        <v>2</v>
      </c>
      <c r="AM51" t="str">
        <f t="shared" si="7"/>
        <v/>
      </c>
      <c r="AN51" t="b">
        <f t="shared" si="8"/>
        <v>0</v>
      </c>
      <c r="AO51" s="7" t="s">
        <v>92</v>
      </c>
      <c r="AP51" t="b">
        <f t="shared" si="5"/>
        <v>0</v>
      </c>
      <c r="AQ51" s="13" t="b">
        <f t="shared" si="2"/>
        <v>0</v>
      </c>
      <c r="AR51" s="13" t="b">
        <f t="shared" si="6"/>
        <v>0</v>
      </c>
      <c r="AS51"/>
      <c r="AT51" s="14" t="str">
        <f t="shared" si="9"/>
        <v/>
      </c>
      <c r="AU51"/>
      <c r="AV51"/>
      <c r="AW51"/>
      <c r="AX51"/>
      <c r="AY51"/>
      <c r="AZ51"/>
      <c r="BA51"/>
      <c r="BB51" s="28" t="b">
        <v>0</v>
      </c>
    </row>
    <row r="52" spans="2:54" s="28" customFormat="1">
      <c r="B52" s="349" t="b">
        <f>$BB$52</f>
        <v>0</v>
      </c>
      <c r="C52" s="657" t="s">
        <v>531</v>
      </c>
      <c r="D52" s="657"/>
      <c r="E52" s="657"/>
      <c r="F52" s="657"/>
      <c r="G52" s="657"/>
      <c r="H52" s="657"/>
      <c r="I52" s="657"/>
      <c r="J52" s="657"/>
      <c r="K52" s="657"/>
      <c r="L52" s="657"/>
      <c r="M52" s="657"/>
      <c r="N52" s="657"/>
      <c r="O52" s="657"/>
      <c r="P52" s="657"/>
      <c r="Q52" s="657"/>
      <c r="R52" s="657"/>
      <c r="S52" s="657"/>
      <c r="T52" s="657"/>
      <c r="U52" s="782">
        <v>32364</v>
      </c>
      <c r="V52" s="782"/>
      <c r="W52" s="782"/>
      <c r="X52" s="782"/>
      <c r="Y52" s="782"/>
      <c r="Z52" s="782"/>
      <c r="AA52" s="782"/>
      <c r="AB52" s="782"/>
      <c r="AC52" s="782"/>
      <c r="AD52" s="782"/>
      <c r="AE52" s="782"/>
      <c r="AF52" s="782"/>
      <c r="AG52" s="782"/>
      <c r="AH52" s="782"/>
      <c r="AI52" s="782"/>
      <c r="AJ52" s="782"/>
      <c r="AK52" s="783"/>
      <c r="AL52">
        <v>2</v>
      </c>
      <c r="AM52" t="str">
        <f t="shared" si="7"/>
        <v/>
      </c>
      <c r="AN52" t="b">
        <f t="shared" si="8"/>
        <v>0</v>
      </c>
      <c r="AO52" s="7" t="s">
        <v>92</v>
      </c>
      <c r="AP52" t="b">
        <f t="shared" si="5"/>
        <v>0</v>
      </c>
      <c r="AQ52" s="13" t="b">
        <f t="shared" si="2"/>
        <v>0</v>
      </c>
      <c r="AR52" s="13" t="b">
        <f t="shared" si="6"/>
        <v>0</v>
      </c>
      <c r="AS52"/>
      <c r="AT52" s="14" t="str">
        <f t="shared" si="9"/>
        <v/>
      </c>
      <c r="AU52"/>
      <c r="AV52"/>
      <c r="AW52"/>
      <c r="AX52"/>
      <c r="AY52"/>
      <c r="AZ52"/>
      <c r="BA52"/>
      <c r="BB52" s="28" t="b">
        <v>0</v>
      </c>
    </row>
    <row r="53" spans="2:54" s="28" customFormat="1">
      <c r="B53" s="349" t="b">
        <f>$BB$53</f>
        <v>0</v>
      </c>
      <c r="C53" s="657" t="s">
        <v>532</v>
      </c>
      <c r="D53" s="657"/>
      <c r="E53" s="657"/>
      <c r="F53" s="657"/>
      <c r="G53" s="657"/>
      <c r="H53" s="657"/>
      <c r="I53" s="657"/>
      <c r="J53" s="657"/>
      <c r="K53" s="657"/>
      <c r="L53" s="657"/>
      <c r="M53" s="657"/>
      <c r="N53" s="657"/>
      <c r="O53" s="657"/>
      <c r="P53" s="657"/>
      <c r="Q53" s="657"/>
      <c r="R53" s="657"/>
      <c r="S53" s="657"/>
      <c r="T53" s="657"/>
      <c r="U53" s="782">
        <v>31545</v>
      </c>
      <c r="V53" s="782"/>
      <c r="W53" s="782"/>
      <c r="X53" s="782"/>
      <c r="Y53" s="782"/>
      <c r="Z53" s="782"/>
      <c r="AA53" s="782"/>
      <c r="AB53" s="782"/>
      <c r="AC53" s="782"/>
      <c r="AD53" s="782"/>
      <c r="AE53" s="782"/>
      <c r="AF53" s="782"/>
      <c r="AG53" s="782"/>
      <c r="AH53" s="782"/>
      <c r="AI53" s="782"/>
      <c r="AJ53" s="782"/>
      <c r="AK53" s="783"/>
      <c r="AL53">
        <v>2</v>
      </c>
      <c r="AM53" t="str">
        <f t="shared" si="7"/>
        <v/>
      </c>
      <c r="AN53" t="b">
        <f t="shared" si="8"/>
        <v>0</v>
      </c>
      <c r="AO53" s="7" t="s">
        <v>92</v>
      </c>
      <c r="AP53" t="b">
        <f t="shared" si="5"/>
        <v>0</v>
      </c>
      <c r="AQ53" s="13" t="b">
        <f t="shared" si="2"/>
        <v>0</v>
      </c>
      <c r="AR53" s="13" t="b">
        <f t="shared" si="6"/>
        <v>0</v>
      </c>
      <c r="AS53"/>
      <c r="AT53" s="14" t="str">
        <f t="shared" si="9"/>
        <v/>
      </c>
      <c r="AU53"/>
      <c r="AV53"/>
      <c r="AW53"/>
      <c r="AX53"/>
      <c r="AY53"/>
      <c r="AZ53"/>
      <c r="BA53"/>
      <c r="BB53" s="28" t="b">
        <v>0</v>
      </c>
    </row>
    <row r="54" spans="2:54" s="28" customFormat="1">
      <c r="B54" s="349" t="b">
        <f>$BB$54</f>
        <v>0</v>
      </c>
      <c r="C54" s="657" t="s">
        <v>534</v>
      </c>
      <c r="D54" s="657"/>
      <c r="E54" s="657"/>
      <c r="F54" s="657"/>
      <c r="G54" s="657"/>
      <c r="H54" s="657"/>
      <c r="I54" s="657"/>
      <c r="J54" s="657"/>
      <c r="K54" s="657"/>
      <c r="L54" s="657"/>
      <c r="M54" s="657"/>
      <c r="N54" s="657"/>
      <c r="O54" s="657"/>
      <c r="P54" s="657"/>
      <c r="Q54" s="657"/>
      <c r="R54" s="657"/>
      <c r="S54" s="657"/>
      <c r="T54" s="657"/>
      <c r="U54" s="782">
        <v>31867</v>
      </c>
      <c r="V54" s="782"/>
      <c r="W54" s="782"/>
      <c r="X54" s="782"/>
      <c r="Y54" s="782"/>
      <c r="Z54" s="782"/>
      <c r="AA54" s="782"/>
      <c r="AB54" s="782"/>
      <c r="AC54" s="782"/>
      <c r="AD54" s="782"/>
      <c r="AE54" s="782"/>
      <c r="AF54" s="782"/>
      <c r="AG54" s="782"/>
      <c r="AH54" s="782"/>
      <c r="AI54" s="782"/>
      <c r="AJ54" s="782"/>
      <c r="AK54" s="783"/>
      <c r="AL54">
        <v>2</v>
      </c>
      <c r="AM54" t="str">
        <f t="shared" si="7"/>
        <v/>
      </c>
      <c r="AN54" t="b">
        <f t="shared" si="8"/>
        <v>0</v>
      </c>
      <c r="AO54" s="7" t="s">
        <v>92</v>
      </c>
      <c r="AP54" t="b">
        <f t="shared" si="5"/>
        <v>0</v>
      </c>
      <c r="AQ54" s="13" t="b">
        <f t="shared" si="2"/>
        <v>0</v>
      </c>
      <c r="AR54" s="13" t="b">
        <f t="shared" si="6"/>
        <v>0</v>
      </c>
      <c r="AS54"/>
      <c r="AT54" s="14" t="str">
        <f t="shared" si="9"/>
        <v/>
      </c>
      <c r="AU54"/>
      <c r="AV54"/>
      <c r="AW54"/>
      <c r="AX54"/>
      <c r="AY54"/>
      <c r="AZ54"/>
      <c r="BA54"/>
      <c r="BB54" s="28" t="b">
        <v>0</v>
      </c>
    </row>
    <row r="55" spans="2:54" s="28" customFormat="1">
      <c r="B55" s="349" t="b">
        <f>$BB$55</f>
        <v>0</v>
      </c>
      <c r="C55" s="657" t="s">
        <v>533</v>
      </c>
      <c r="D55" s="657"/>
      <c r="E55" s="657"/>
      <c r="F55" s="657"/>
      <c r="G55" s="657"/>
      <c r="H55" s="657"/>
      <c r="I55" s="657"/>
      <c r="J55" s="657"/>
      <c r="K55" s="657"/>
      <c r="L55" s="657"/>
      <c r="M55" s="657"/>
      <c r="N55" s="657"/>
      <c r="O55" s="657"/>
      <c r="P55" s="657"/>
      <c r="Q55" s="657"/>
      <c r="R55" s="657"/>
      <c r="S55" s="657"/>
      <c r="T55" s="657"/>
      <c r="U55" s="782">
        <v>32849</v>
      </c>
      <c r="V55" s="782"/>
      <c r="W55" s="782"/>
      <c r="X55" s="782"/>
      <c r="Y55" s="782"/>
      <c r="Z55" s="782"/>
      <c r="AA55" s="782"/>
      <c r="AB55" s="782"/>
      <c r="AC55" s="782"/>
      <c r="AD55" s="782"/>
      <c r="AE55" s="782"/>
      <c r="AF55" s="782"/>
      <c r="AG55" s="782"/>
      <c r="AH55" s="782"/>
      <c r="AI55" s="782"/>
      <c r="AJ55" s="782"/>
      <c r="AK55" s="783"/>
      <c r="AL55">
        <v>2</v>
      </c>
      <c r="AM55" t="str">
        <f t="shared" si="7"/>
        <v/>
      </c>
      <c r="AN55" t="b">
        <f t="shared" si="8"/>
        <v>0</v>
      </c>
      <c r="AO55" s="7" t="s">
        <v>92</v>
      </c>
      <c r="AP55" t="b">
        <f t="shared" si="5"/>
        <v>0</v>
      </c>
      <c r="AQ55" s="13" t="b">
        <f t="shared" si="2"/>
        <v>0</v>
      </c>
      <c r="AR55" s="13" t="b">
        <f t="shared" si="6"/>
        <v>0</v>
      </c>
      <c r="AS55"/>
      <c r="AT55" s="14" t="str">
        <f t="shared" si="9"/>
        <v/>
      </c>
      <c r="AU55"/>
      <c r="AV55"/>
      <c r="AW55"/>
      <c r="AX55"/>
      <c r="AY55"/>
      <c r="AZ55"/>
      <c r="BA55"/>
      <c r="BB55" s="28" t="b">
        <v>0</v>
      </c>
    </row>
    <row r="56" spans="2:54" s="28" customFormat="1">
      <c r="B56" s="349" t="b">
        <f>$BB$56</f>
        <v>0</v>
      </c>
      <c r="C56" s="657" t="s">
        <v>535</v>
      </c>
      <c r="D56" s="657"/>
      <c r="E56" s="657"/>
      <c r="F56" s="657"/>
      <c r="G56" s="657"/>
      <c r="H56" s="657"/>
      <c r="I56" s="657"/>
      <c r="J56" s="657"/>
      <c r="K56" s="657"/>
      <c r="L56" s="657"/>
      <c r="M56" s="657"/>
      <c r="N56" s="657"/>
      <c r="O56" s="657"/>
      <c r="P56" s="657"/>
      <c r="Q56" s="657"/>
      <c r="R56" s="657"/>
      <c r="S56" s="657"/>
      <c r="T56" s="657"/>
      <c r="U56" s="782">
        <v>32066</v>
      </c>
      <c r="V56" s="782"/>
      <c r="W56" s="782"/>
      <c r="X56" s="782"/>
      <c r="Y56" s="782"/>
      <c r="Z56" s="782"/>
      <c r="AA56" s="782"/>
      <c r="AB56" s="782"/>
      <c r="AC56" s="782"/>
      <c r="AD56" s="782"/>
      <c r="AE56" s="782"/>
      <c r="AF56" s="782"/>
      <c r="AG56" s="782"/>
      <c r="AH56" s="782"/>
      <c r="AI56" s="782"/>
      <c r="AJ56" s="782"/>
      <c r="AK56" s="783"/>
      <c r="AL56">
        <v>2</v>
      </c>
      <c r="AM56" t="str">
        <f t="shared" si="7"/>
        <v/>
      </c>
      <c r="AN56" t="b">
        <f t="shared" si="8"/>
        <v>0</v>
      </c>
      <c r="AO56" s="7" t="s">
        <v>92</v>
      </c>
      <c r="AP56" t="b">
        <f t="shared" si="5"/>
        <v>0</v>
      </c>
      <c r="AQ56" s="13" t="b">
        <f t="shared" si="2"/>
        <v>0</v>
      </c>
      <c r="AR56" s="13" t="b">
        <f t="shared" si="6"/>
        <v>0</v>
      </c>
      <c r="AS56"/>
      <c r="AT56" s="14" t="str">
        <f t="shared" si="9"/>
        <v/>
      </c>
      <c r="AU56"/>
      <c r="AV56"/>
      <c r="AW56"/>
      <c r="AX56"/>
      <c r="AY56"/>
      <c r="AZ56"/>
      <c r="BA56"/>
      <c r="BB56" s="28" t="b">
        <v>0</v>
      </c>
    </row>
    <row r="57" spans="2:54" s="28" customFormat="1">
      <c r="B57" s="649" t="s">
        <v>23</v>
      </c>
      <c r="C57" s="650"/>
      <c r="D57" s="650"/>
      <c r="E57" s="650"/>
      <c r="F57" s="650"/>
      <c r="G57" s="650"/>
      <c r="H57" s="650"/>
      <c r="I57" s="650"/>
      <c r="J57" s="650"/>
      <c r="K57" s="650"/>
      <c r="L57" s="650"/>
      <c r="M57" s="650"/>
      <c r="N57" s="650"/>
      <c r="O57" s="650"/>
      <c r="P57" s="650"/>
      <c r="Q57" s="650"/>
      <c r="R57" s="650"/>
      <c r="S57" s="650"/>
      <c r="T57" s="650"/>
      <c r="U57" s="650"/>
      <c r="V57" s="650"/>
      <c r="W57" s="650"/>
      <c r="X57" s="650"/>
      <c r="Y57" s="650"/>
      <c r="Z57" s="650"/>
      <c r="AA57" s="650"/>
      <c r="AB57" s="650"/>
      <c r="AC57" s="650"/>
      <c r="AD57" s="650"/>
      <c r="AE57" s="650"/>
      <c r="AF57" s="650"/>
      <c r="AG57" s="650"/>
      <c r="AH57" s="650"/>
      <c r="AI57" s="650"/>
      <c r="AJ57" s="650"/>
      <c r="AK57" s="351"/>
      <c r="AL57" s="15">
        <v>1</v>
      </c>
      <c r="AM57" t="str">
        <f>IF(AS57="","",AS57)&amp;B57</f>
        <v xml:space="preserve"> 其他Others (未在列表請自行填寫Not in the list, please fill in by yourself.)：</v>
      </c>
      <c r="AN57" s="7" t="b">
        <f>B58</f>
        <v>0</v>
      </c>
      <c r="AO57" s="7" t="s">
        <v>93</v>
      </c>
      <c r="AP57" t="b">
        <f>B58</f>
        <v>0</v>
      </c>
      <c r="AQ57" s="13" t="b">
        <f t="shared" si="2"/>
        <v>0</v>
      </c>
      <c r="AR57" s="13" t="b">
        <f>IF($AN57=TRUE,$AP57&lt;&gt;TRUE)</f>
        <v>0</v>
      </c>
      <c r="AS57"/>
      <c r="AT57" s="14" t="str">
        <f>AT45&amp;IF(AQ57=TRUE,
    IF(AL57=3,
        IF(AM57="", "", "        "&amp;REPT("-", LEN(AO57) - LEN(SUBSTITUTE(AO57, "-", "")))&amp;AM57&amp;CHAR(10)),
        IF(AL57=1, ""&amp;AM57&amp;CHAR(10),
           IF(AL57=2, "      █"&amp;AM57&amp;CHAR(10), AM57&amp;CHAR(10))
        )
    ),
    "")</f>
        <v/>
      </c>
      <c r="AU57"/>
      <c r="AV57"/>
      <c r="AW57"/>
      <c r="AX57"/>
      <c r="AY57"/>
      <c r="AZ57"/>
      <c r="BA57"/>
    </row>
    <row r="58" spans="2:54" s="28" customFormat="1" ht="16.5" thickBot="1">
      <c r="B58" s="350" t="b">
        <f>$BB$58</f>
        <v>0</v>
      </c>
      <c r="C58" s="665"/>
      <c r="D58" s="665"/>
      <c r="E58" s="665"/>
      <c r="F58" s="665"/>
      <c r="G58" s="665"/>
      <c r="H58" s="665"/>
      <c r="I58" s="665"/>
      <c r="J58" s="665"/>
      <c r="K58" s="665"/>
      <c r="L58" s="665"/>
      <c r="M58" s="665"/>
      <c r="N58" s="665"/>
      <c r="O58" s="665"/>
      <c r="P58" s="665"/>
      <c r="Q58" s="665"/>
      <c r="R58" s="665"/>
      <c r="S58" s="665"/>
      <c r="T58" s="665"/>
      <c r="U58" s="665"/>
      <c r="V58" s="665"/>
      <c r="W58" s="665"/>
      <c r="X58" s="665"/>
      <c r="Y58" s="665"/>
      <c r="Z58" s="665"/>
      <c r="AA58" s="665"/>
      <c r="AB58" s="665"/>
      <c r="AC58" s="665"/>
      <c r="AD58" s="665"/>
      <c r="AE58" s="665"/>
      <c r="AF58" s="665"/>
      <c r="AG58" s="665"/>
      <c r="AH58" s="665"/>
      <c r="AI58" s="665"/>
      <c r="AJ58" s="665"/>
      <c r="AK58" s="666"/>
      <c r="AL58" s="15">
        <v>2</v>
      </c>
      <c r="AM58" t="str">
        <f>IF(BB58,C58,"")</f>
        <v/>
      </c>
      <c r="AN58" s="7" t="b">
        <f>BB58</f>
        <v>0</v>
      </c>
      <c r="AO58" s="7" t="s">
        <v>93</v>
      </c>
      <c r="AP58" t="b">
        <f>BB58</f>
        <v>0</v>
      </c>
      <c r="AQ58" s="13" t="b">
        <f t="shared" si="2"/>
        <v>0</v>
      </c>
      <c r="AR58" s="13" t="b">
        <f>IF($AN58=TRUE,$AP58&lt;&gt;TRUE)</f>
        <v>0</v>
      </c>
      <c r="AS58"/>
      <c r="AT58" s="14" t="str">
        <f t="shared" si="1"/>
        <v/>
      </c>
      <c r="AU58"/>
      <c r="AV58"/>
      <c r="AW58"/>
      <c r="AX58"/>
      <c r="AY58"/>
      <c r="AZ58"/>
      <c r="BA58"/>
      <c r="BB58" s="28" t="b">
        <v>0</v>
      </c>
    </row>
    <row r="59" spans="2:54" s="28" customFormat="1" ht="20.25" thickTop="1">
      <c r="B59" s="667" t="s">
        <v>121</v>
      </c>
      <c r="C59" s="667"/>
      <c r="D59" s="667"/>
      <c r="E59" s="667"/>
      <c r="F59" s="667"/>
      <c r="G59" s="667"/>
      <c r="H59" s="667"/>
      <c r="I59" s="667"/>
      <c r="J59" s="667"/>
      <c r="K59" s="667"/>
      <c r="L59" s="667"/>
      <c r="M59" s="667"/>
      <c r="N59" s="667"/>
      <c r="O59" s="667"/>
      <c r="P59" s="667"/>
      <c r="Q59" s="667"/>
      <c r="R59" s="667"/>
      <c r="S59" s="667"/>
      <c r="T59" s="667"/>
      <c r="U59" s="667"/>
      <c r="V59" s="667"/>
      <c r="W59" s="667"/>
      <c r="X59" s="667"/>
      <c r="Y59" s="667"/>
      <c r="Z59" s="667"/>
      <c r="AA59" s="667"/>
      <c r="AB59" s="667"/>
      <c r="AC59" s="667"/>
      <c r="AD59" s="667"/>
      <c r="AE59" s="667"/>
      <c r="AF59" s="667"/>
      <c r="AG59" s="667"/>
      <c r="AH59" s="667"/>
      <c r="AI59" s="667"/>
      <c r="AJ59" s="667"/>
      <c r="AK59" s="667"/>
      <c r="AL59"/>
      <c r="AM59"/>
      <c r="AN59"/>
      <c r="AO59"/>
      <c r="AP59"/>
      <c r="AQ59"/>
      <c r="AR59"/>
      <c r="AS59"/>
      <c r="AT59"/>
      <c r="AU59"/>
      <c r="AV59"/>
      <c r="AW59"/>
      <c r="AX59"/>
      <c r="AY59"/>
      <c r="AZ59"/>
      <c r="BA59"/>
    </row>
  </sheetData>
  <sheetProtection formatCells="0" formatRows="0" selectLockedCells="1"/>
  <mergeCells count="130">
    <mergeCell ref="C48:T48"/>
    <mergeCell ref="U48:AK48"/>
    <mergeCell ref="B57:AJ57"/>
    <mergeCell ref="C58:AK58"/>
    <mergeCell ref="B59:AK59"/>
    <mergeCell ref="U49:AK49"/>
    <mergeCell ref="U50:AK50"/>
    <mergeCell ref="U51:AK51"/>
    <mergeCell ref="U52:AK52"/>
    <mergeCell ref="U53:AK53"/>
    <mergeCell ref="U54:AK54"/>
    <mergeCell ref="U55:AK55"/>
    <mergeCell ref="C54:T54"/>
    <mergeCell ref="C55:T55"/>
    <mergeCell ref="C56:T56"/>
    <mergeCell ref="U56:AK56"/>
    <mergeCell ref="C49:T49"/>
    <mergeCell ref="C50:T50"/>
    <mergeCell ref="C51:T51"/>
    <mergeCell ref="C52:T52"/>
    <mergeCell ref="C53:T53"/>
    <mergeCell ref="C45:T45"/>
    <mergeCell ref="U45:AK45"/>
    <mergeCell ref="C46:T46"/>
    <mergeCell ref="U46:AK46"/>
    <mergeCell ref="C47:T47"/>
    <mergeCell ref="U47:AK47"/>
    <mergeCell ref="C42:T42"/>
    <mergeCell ref="U42:AK42"/>
    <mergeCell ref="C43:T43"/>
    <mergeCell ref="U43:AK43"/>
    <mergeCell ref="C44:T44"/>
    <mergeCell ref="U44:AK44"/>
    <mergeCell ref="C39:T39"/>
    <mergeCell ref="U39:AK39"/>
    <mergeCell ref="C40:T40"/>
    <mergeCell ref="U40:AK40"/>
    <mergeCell ref="C41:T41"/>
    <mergeCell ref="U41:AK41"/>
    <mergeCell ref="C36:T36"/>
    <mergeCell ref="U36:AK36"/>
    <mergeCell ref="C37:T37"/>
    <mergeCell ref="U37:AK37"/>
    <mergeCell ref="C38:T38"/>
    <mergeCell ref="U38:AK38"/>
    <mergeCell ref="C33:T33"/>
    <mergeCell ref="U33:AK33"/>
    <mergeCell ref="C34:T34"/>
    <mergeCell ref="U34:AK34"/>
    <mergeCell ref="C35:T35"/>
    <mergeCell ref="U35:AK35"/>
    <mergeCell ref="C30:T30"/>
    <mergeCell ref="U30:AK30"/>
    <mergeCell ref="C31:T31"/>
    <mergeCell ref="U31:AK31"/>
    <mergeCell ref="C32:T32"/>
    <mergeCell ref="U32:AK32"/>
    <mergeCell ref="C27:T27"/>
    <mergeCell ref="U27:AK27"/>
    <mergeCell ref="C28:T28"/>
    <mergeCell ref="U28:AK28"/>
    <mergeCell ref="C29:T29"/>
    <mergeCell ref="U29:AK29"/>
    <mergeCell ref="C24:T24"/>
    <mergeCell ref="U24:AK24"/>
    <mergeCell ref="C25:T25"/>
    <mergeCell ref="U25:AK25"/>
    <mergeCell ref="C26:T26"/>
    <mergeCell ref="U26:AK26"/>
    <mergeCell ref="C21:T21"/>
    <mergeCell ref="U21:AK21"/>
    <mergeCell ref="C22:T22"/>
    <mergeCell ref="U22:AK22"/>
    <mergeCell ref="C23:T23"/>
    <mergeCell ref="U23:AK23"/>
    <mergeCell ref="C18:T18"/>
    <mergeCell ref="U18:AK18"/>
    <mergeCell ref="C19:T19"/>
    <mergeCell ref="U19:AK19"/>
    <mergeCell ref="C20:T20"/>
    <mergeCell ref="U20:AK20"/>
    <mergeCell ref="C15:T15"/>
    <mergeCell ref="U15:AK15"/>
    <mergeCell ref="C16:T16"/>
    <mergeCell ref="U16:AK16"/>
    <mergeCell ref="C17:T17"/>
    <mergeCell ref="U17:AK17"/>
    <mergeCell ref="D11:X11"/>
    <mergeCell ref="Y11:AK11"/>
    <mergeCell ref="B12:AJ12"/>
    <mergeCell ref="C13:T13"/>
    <mergeCell ref="U13:AK13"/>
    <mergeCell ref="C14:T14"/>
    <mergeCell ref="U14:AK14"/>
    <mergeCell ref="BH7:BK7"/>
    <mergeCell ref="B9:AJ9"/>
    <mergeCell ref="D10:F10"/>
    <mergeCell ref="H10:J10"/>
    <mergeCell ref="L10:N10"/>
    <mergeCell ref="P10:R10"/>
    <mergeCell ref="T10:V10"/>
    <mergeCell ref="X10:Z10"/>
    <mergeCell ref="BB6:BE6"/>
    <mergeCell ref="BF6:BG6"/>
    <mergeCell ref="D7:G7"/>
    <mergeCell ref="I7:L7"/>
    <mergeCell ref="N7:Q7"/>
    <mergeCell ref="S7:V7"/>
    <mergeCell ref="BB7:BG7"/>
    <mergeCell ref="D6:G6"/>
    <mergeCell ref="I6:L6"/>
    <mergeCell ref="N6:Q6"/>
    <mergeCell ref="S6:V6"/>
    <mergeCell ref="Y6:AB6"/>
    <mergeCell ref="AD6:AG6"/>
    <mergeCell ref="B1:AK1"/>
    <mergeCell ref="BB1:CK1"/>
    <mergeCell ref="B2:AK2"/>
    <mergeCell ref="BB2:CK2"/>
    <mergeCell ref="B3:AK3"/>
    <mergeCell ref="BB3:CJ3"/>
    <mergeCell ref="B4:AJ4"/>
    <mergeCell ref="BC4:CK4"/>
    <mergeCell ref="D5:G5"/>
    <mergeCell ref="I5:L5"/>
    <mergeCell ref="N5:Q5"/>
    <mergeCell ref="S5:V5"/>
    <mergeCell ref="Y5:AB5"/>
    <mergeCell ref="AD5:AG5"/>
    <mergeCell ref="BB5:CK5"/>
  </mergeCells>
  <phoneticPr fontId="1" type="noConversion"/>
  <conditionalFormatting sqref="B4 U14:U56">
    <cfRule type="expression" dxfId="84" priority="82">
      <formula>AND($AQ4=TRUE, ISNUMBER(SEARCH("*", $AT4)))</formula>
    </cfRule>
  </conditionalFormatting>
  <conditionalFormatting sqref="B9">
    <cfRule type="expression" dxfId="83" priority="80" stopIfTrue="1">
      <formula>AND($AQ9=TRUE, ISNUMBER(SEARCH("*", $AT9)))</formula>
    </cfRule>
  </conditionalFormatting>
  <conditionalFormatting sqref="B12">
    <cfRule type="expression" dxfId="82" priority="81" stopIfTrue="1">
      <formula>AND($AQ12=TRUE, ISNUMBER(SEARCH("*", $AT12)))</formula>
    </cfRule>
  </conditionalFormatting>
  <conditionalFormatting sqref="B59">
    <cfRule type="expression" dxfId="81" priority="7">
      <formula>OR($AL59=2,$AL59=3,$AL59=1)</formula>
    </cfRule>
    <cfRule type="expression" dxfId="80" priority="8">
      <formula>OR($AL59=3)</formula>
    </cfRule>
  </conditionalFormatting>
  <conditionalFormatting sqref="B5:AK7">
    <cfRule type="expression" dxfId="79" priority="6">
      <formula>AND(OR($AK$9&gt;0,$AK$12&gt;0), $AS$4&lt;&gt;"")</formula>
    </cfRule>
  </conditionalFormatting>
  <conditionalFormatting sqref="B10:AK11">
    <cfRule type="expression" dxfId="78" priority="5">
      <formula>AND(OR($AK$4&gt;0,$AK$12&gt;0),$AS$9&lt;&gt;"")</formula>
    </cfRule>
  </conditionalFormatting>
  <conditionalFormatting sqref="B1:AY100">
    <cfRule type="expression" dxfId="77" priority="61">
      <formula>OR($AL1=2,$AL1=3,$AL1=1)</formula>
    </cfRule>
    <cfRule type="expression" dxfId="76" priority="60">
      <formula>OR($AL1=3)</formula>
    </cfRule>
  </conditionalFormatting>
  <conditionalFormatting sqref="C14:C56">
    <cfRule type="expression" dxfId="75" priority="78" stopIfTrue="1">
      <formula>BB14=TRUE</formula>
    </cfRule>
  </conditionalFormatting>
  <conditionalFormatting sqref="C58">
    <cfRule type="expression" dxfId="74" priority="75">
      <formula>AND(BB58, NOT(ISBLANK(C58)))</formula>
    </cfRule>
    <cfRule type="expression" dxfId="73" priority="74">
      <formula>AND(BB58, ISBLANK(C58))</formula>
    </cfRule>
  </conditionalFormatting>
  <conditionalFormatting sqref="D5:D7">
    <cfRule type="expression" dxfId="72" priority="62" stopIfTrue="1">
      <formula>BC5=TRUE</formula>
    </cfRule>
  </conditionalFormatting>
  <conditionalFormatting sqref="D10:D11">
    <cfRule type="expression" dxfId="71" priority="68" stopIfTrue="1">
      <formula>BC10=TRUE</formula>
    </cfRule>
  </conditionalFormatting>
  <conditionalFormatting sqref="H10">
    <cfRule type="expression" dxfId="70" priority="69" stopIfTrue="1">
      <formula>BG10=TRUE</formula>
    </cfRule>
  </conditionalFormatting>
  <conditionalFormatting sqref="I5:I7">
    <cfRule type="expression" dxfId="69" priority="63" stopIfTrue="1">
      <formula>BH5=TRUE</formula>
    </cfRule>
  </conditionalFormatting>
  <conditionalFormatting sqref="L10">
    <cfRule type="expression" dxfId="68" priority="70" stopIfTrue="1">
      <formula>BK10=TRUE</formula>
    </cfRule>
  </conditionalFormatting>
  <conditionalFormatting sqref="N5:N7">
    <cfRule type="expression" dxfId="67" priority="64" stopIfTrue="1">
      <formula>BM5=TRUE</formula>
    </cfRule>
  </conditionalFormatting>
  <conditionalFormatting sqref="P10">
    <cfRule type="expression" dxfId="66" priority="71" stopIfTrue="1">
      <formula>BO10=TRUE</formula>
    </cfRule>
  </conditionalFormatting>
  <conditionalFormatting sqref="S5:S7">
    <cfRule type="expression" dxfId="65" priority="65" stopIfTrue="1">
      <formula>BR5=TRUE</formula>
    </cfRule>
  </conditionalFormatting>
  <conditionalFormatting sqref="T10">
    <cfRule type="expression" dxfId="64" priority="72" stopIfTrue="1">
      <formula>BS10=TRUE</formula>
    </cfRule>
  </conditionalFormatting>
  <conditionalFormatting sqref="U14:AK58">
    <cfRule type="expression" dxfId="63" priority="79">
      <formula>AND($AQ14=TRUE, ISNUMBER(SEARCH("*", $AT14)))</formula>
    </cfRule>
  </conditionalFormatting>
  <conditionalFormatting sqref="X10">
    <cfRule type="expression" dxfId="62" priority="73" stopIfTrue="1">
      <formula>BW10=TRUE</formula>
    </cfRule>
  </conditionalFormatting>
  <conditionalFormatting sqref="Y5:Y6">
    <cfRule type="expression" dxfId="61" priority="66" stopIfTrue="1">
      <formula>BX5=TRUE</formula>
    </cfRule>
  </conditionalFormatting>
  <conditionalFormatting sqref="Y11">
    <cfRule type="expression" dxfId="60" priority="77">
      <formula>AND(BC11, NOT(ISBLANK(Y11)))</formula>
    </cfRule>
    <cfRule type="expression" dxfId="59" priority="76">
      <formula>AND(BC11, ISBLANK(Y11))</formula>
    </cfRule>
  </conditionalFormatting>
  <conditionalFormatting sqref="AD5:AD6">
    <cfRule type="expression" dxfId="58" priority="67" stopIfTrue="1">
      <formula>CC5=TRUE</formula>
    </cfRule>
  </conditionalFormatting>
  <conditionalFormatting sqref="AK4">
    <cfRule type="expression" dxfId="57" priority="83" stopIfTrue="1">
      <formula>AND($AQ4=TRUE, ISNUMBER(SEARCH("*", $AT4)))</formula>
    </cfRule>
  </conditionalFormatting>
  <conditionalFormatting sqref="AK9">
    <cfRule type="expression" dxfId="56" priority="84" stopIfTrue="1">
      <formula>AND($AQ9=TRUE, ISNUMBER(SEARCH("*", $AT9)))</formula>
    </cfRule>
  </conditionalFormatting>
  <conditionalFormatting sqref="AK12">
    <cfRule type="expression" dxfId="55" priority="85" stopIfTrue="1">
      <formula>AND($AQ12=TRUE, ISNUMBER(SEARCH("*", $AT12)))</formula>
    </cfRule>
  </conditionalFormatting>
  <conditionalFormatting sqref="AL3">
    <cfRule type="expression" dxfId="54" priority="59">
      <formula>#REF!</formula>
    </cfRule>
  </conditionalFormatting>
  <conditionalFormatting sqref="AL4:AL5">
    <cfRule type="expression" dxfId="53" priority="58">
      <formula>$AK3</formula>
    </cfRule>
  </conditionalFormatting>
  <conditionalFormatting sqref="AL8">
    <cfRule type="expression" dxfId="52" priority="47">
      <formula>$AK7</formula>
    </cfRule>
  </conditionalFormatting>
  <conditionalFormatting sqref="AL9 AL58">
    <cfRule type="expression" dxfId="51" priority="39">
      <formula>$AK8</formula>
    </cfRule>
    <cfRule type="expression" dxfId="50" priority="40">
      <formula>OR($AL9=3)</formula>
    </cfRule>
    <cfRule type="expression" dxfId="49" priority="41">
      <formula>OR($AL9=2,$AL9=3,$AL9=1)</formula>
    </cfRule>
  </conditionalFormatting>
  <conditionalFormatting sqref="AL12">
    <cfRule type="expression" dxfId="48" priority="27">
      <formula>$AK11</formula>
    </cfRule>
    <cfRule type="expression" dxfId="47" priority="28">
      <formula>OR($AL12=3)</formula>
    </cfRule>
    <cfRule type="expression" dxfId="46" priority="29">
      <formula>OR($AL12=2,$AL12=3,$AL12=1)</formula>
    </cfRule>
  </conditionalFormatting>
  <conditionalFormatting sqref="AL57">
    <cfRule type="expression" dxfId="45" priority="700">
      <formula>OR($AL57=3)</formula>
    </cfRule>
    <cfRule type="expression" dxfId="44" priority="699">
      <formula>$AK45</formula>
    </cfRule>
    <cfRule type="expression" dxfId="43" priority="701">
      <formula>OR($AL57=2,$AL57=3,$AL57=1)</formula>
    </cfRule>
  </conditionalFormatting>
  <conditionalFormatting sqref="AL5:AS5">
    <cfRule type="expression" dxfId="42" priority="48">
      <formula>OR($AL5=3)</formula>
    </cfRule>
    <cfRule type="expression" dxfId="41" priority="49">
      <formula>OR($AL5=2,$AL5=3,$AL5=1)</formula>
    </cfRule>
  </conditionalFormatting>
  <conditionalFormatting sqref="AL8:AS8">
    <cfRule type="expression" dxfId="40" priority="43">
      <formula>OR($AL8=2,$AL8=3,$AL8=1)</formula>
    </cfRule>
    <cfRule type="expression" dxfId="39" priority="42">
      <formula>OR($AL8=3)</formula>
    </cfRule>
  </conditionalFormatting>
  <conditionalFormatting sqref="AL1:AT2">
    <cfRule type="expression" dxfId="38" priority="56">
      <formula>OR($AL1=2,$AL1=3,$AL1=1)</formula>
    </cfRule>
    <cfRule type="expression" dxfId="37" priority="57">
      <formula>OR($AL1=3)</formula>
    </cfRule>
  </conditionalFormatting>
  <conditionalFormatting sqref="AM4:AM5">
    <cfRule type="expression" dxfId="36" priority="50">
      <formula>OR($AL4=2,$AL4=3,$AL4=1)</formula>
    </cfRule>
    <cfRule type="expression" dxfId="35" priority="51">
      <formula>OR($AL4=3)</formula>
    </cfRule>
    <cfRule type="expression" dxfId="34" priority="52">
      <formula>OR($AL4=2,$AL4=3,$AL4=1)</formula>
    </cfRule>
    <cfRule type="expression" dxfId="33" priority="53">
      <formula>OR($AL4=3)</formula>
    </cfRule>
  </conditionalFormatting>
  <conditionalFormatting sqref="AM8">
    <cfRule type="expression" dxfId="32" priority="46">
      <formula>OR($AL8=3)</formula>
    </cfRule>
    <cfRule type="expression" dxfId="31" priority="45">
      <formula>OR($AL8=2,$AL8=3,$AL8=1)</formula>
    </cfRule>
    <cfRule type="expression" dxfId="30" priority="44">
      <formula>OR($AL8=3)</formula>
    </cfRule>
  </conditionalFormatting>
  <conditionalFormatting sqref="AM9">
    <cfRule type="expression" dxfId="29" priority="31">
      <formula>OR($AL9=3)</formula>
    </cfRule>
    <cfRule type="expression" dxfId="28" priority="32">
      <formula>OR($AL9=2,$AL9=3,$AL9=1)</formula>
    </cfRule>
    <cfRule type="expression" dxfId="27" priority="30">
      <formula>OR($AL9=2,$AL9=3,$AL9=1)</formula>
    </cfRule>
  </conditionalFormatting>
  <conditionalFormatting sqref="AM12">
    <cfRule type="expression" dxfId="26" priority="23">
      <formula>OR($AL12=3)</formula>
    </cfRule>
    <cfRule type="expression" dxfId="25" priority="22">
      <formula>OR($AL12=2,$AL12=3,$AL12=1)</formula>
    </cfRule>
    <cfRule type="expression" dxfId="24" priority="24">
      <formula>OR($AL12=2,$AL12=3,$AL12=1)</formula>
    </cfRule>
  </conditionalFormatting>
  <conditionalFormatting sqref="AM57:AM58">
    <cfRule type="expression" dxfId="23" priority="13">
      <formula>OR($AL57=2,$AL57=3,$AL57=1)</formula>
    </cfRule>
    <cfRule type="expression" dxfId="22" priority="14">
      <formula>OR($AL57=3)</formula>
    </cfRule>
    <cfRule type="expression" dxfId="21" priority="15">
      <formula>OR($AL57=2,$AL57=3,$AL57=1)</formula>
    </cfRule>
  </conditionalFormatting>
  <conditionalFormatting sqref="AM1:AS1">
    <cfRule type="expression" dxfId="20" priority="55">
      <formula>OR($AL1=3)</formula>
    </cfRule>
    <cfRule type="expression" dxfId="19" priority="54">
      <formula>OR($AL1=2,$AL1=3,$AL1=1)</formula>
    </cfRule>
  </conditionalFormatting>
  <conditionalFormatting sqref="AM9:AS9">
    <cfRule type="expression" dxfId="18" priority="33">
      <formula>OR($AL9=3)</formula>
    </cfRule>
    <cfRule type="expression" dxfId="17" priority="34">
      <formula>OR($AL9=2,$AL9=3,$AL9=1)</formula>
    </cfRule>
  </conditionalFormatting>
  <conditionalFormatting sqref="AM12:AS12">
    <cfRule type="expression" dxfId="16" priority="26">
      <formula>OR($AL12=2,$AL12=3,$AL12=1)</formula>
    </cfRule>
    <cfRule type="expression" dxfId="15" priority="25">
      <formula>OR($AL12=3)</formula>
    </cfRule>
  </conditionalFormatting>
  <conditionalFormatting sqref="AM57:AS58">
    <cfRule type="expression" dxfId="14" priority="17">
      <formula>OR($AL57=2,$AL57=3,$AL57=1)</formula>
    </cfRule>
    <cfRule type="expression" dxfId="13" priority="16">
      <formula>OR($AL57=3)</formula>
    </cfRule>
  </conditionalFormatting>
  <conditionalFormatting sqref="AO10">
    <cfRule type="expression" dxfId="12" priority="37">
      <formula>OR($AL10=3)</formula>
    </cfRule>
    <cfRule type="expression" dxfId="11" priority="38">
      <formula>OR($AL10=2,$AL10=3,$AL10=1)</formula>
    </cfRule>
  </conditionalFormatting>
  <conditionalFormatting sqref="AQ10:AS10">
    <cfRule type="expression" dxfId="10" priority="36">
      <formula>OR($AL10=2,$AL10=3,$AL10=1)</formula>
    </cfRule>
    <cfRule type="expression" dxfId="9" priority="35">
      <formula>OR($AL10=3)</formula>
    </cfRule>
  </conditionalFormatting>
  <conditionalFormatting sqref="AS3">
    <cfRule type="expression" dxfId="8" priority="10">
      <formula>OR($AL3=2,$AL3=3,$AL3=1)</formula>
    </cfRule>
    <cfRule type="expression" dxfId="7" priority="9">
      <formula>OR($AL3=3)</formula>
    </cfRule>
  </conditionalFormatting>
  <conditionalFormatting sqref="AY1:AY3">
    <cfRule type="expression" dxfId="6" priority="2">
      <formula>OR($AL1=3)</formula>
    </cfRule>
    <cfRule type="expression" dxfId="5" priority="3">
      <formula>OR($AL1=2,$AL1=3,$AL1=1)</formula>
    </cfRule>
    <cfRule type="expression" dxfId="4" priority="1">
      <formula>OR($AL1=2,$AL1=3,$AL1=1)</formula>
    </cfRule>
    <cfRule type="expression" dxfId="3" priority="4">
      <formula>OR($AL1=3)</formula>
    </cfRule>
  </conditionalFormatting>
  <conditionalFormatting sqref="BB3">
    <cfRule type="expression" dxfId="2" priority="87">
      <formula>$AK3</formula>
    </cfRule>
  </conditionalFormatting>
  <conditionalFormatting sqref="BC4">
    <cfRule type="expression" dxfId="1" priority="88" stopIfTrue="1">
      <formula>AND($AR4=TRUE, ISNUMBER(SEARCH("*", $AT4)), $C$4="")</formula>
    </cfRule>
  </conditionalFormatting>
  <conditionalFormatting sqref="CK3">
    <cfRule type="expression" dxfId="0" priority="86">
      <formula>$AK3</formula>
    </cfRule>
  </conditionalFormatting>
  <hyperlinks>
    <hyperlink ref="U33" r:id="rId1" display="https://catalog.bcrc.firdi.org.tw/BcrcContent?bid=14802&amp;rowid=1" xr:uid="{63D20DAB-3BFE-49D1-8DAC-386E175EF13A}"/>
    <hyperlink ref="U34" r:id="rId2" display="https://catalog.bcrc.firdi.org.tw/BcrcContent?bid=10948&amp;rowid=1" xr:uid="{224A889C-73D5-4185-B32A-835D7F569130}"/>
    <hyperlink ref="U35" r:id="rId3" display="https://catalog.bcrc.firdi.org.tw/BcrcContent?bid=10768&amp;rowid=1" xr:uid="{345B6ABA-8A10-4D39-BA99-5DDBB76FE5ED}"/>
    <hyperlink ref="U36" r:id="rId4" display="https://catalog.bcrc.firdi.org.tw/BcrcContent?bid=10727&amp;rowid=1" xr:uid="{05032BF8-3AC5-4077-BFD9-D12540C92396}"/>
    <hyperlink ref="U37" r:id="rId5" display="https://catalog.bcrc.firdi.org.tw/BcrcContent?bid=11847&amp;rowid=1" xr:uid="{39251994-FA23-4D8B-867E-68598582EC90}"/>
    <hyperlink ref="U38" r:id="rId6" display="https://catalog.bcrc.firdi.org.tw/BcrcContent?bid=12017&amp;rowid=1" xr:uid="{391AB096-74A6-4B5C-AD0F-37908497703D}"/>
    <hyperlink ref="U39" r:id="rId7" display="https://catalog.bcrc.firdi.org.tw/BcrcContent?bid=30144&amp;rowid=1" xr:uid="{4BD81118-6F86-43AC-ADB2-2C680EF5E2F6}"/>
    <hyperlink ref="U42" r:id="rId8" display="https://catalog.bcrc.firdi.org.tw/BcrcContent?bid=32850&amp;rowid=1" xr:uid="{FD8D1BF6-72E2-469A-A337-756CAE188398}"/>
    <hyperlink ref="U43" r:id="rId9" display="https://catalog.bcrc.firdi.org.tw/BcrcContent?bid=30438&amp;rowid=1" xr:uid="{EF96C13E-856F-4DBB-BC2E-28148109B4D7}"/>
    <hyperlink ref="U44" r:id="rId10" display="https://catalog.bcrc.firdi.org.tw/BcrcContent?bid=31621&amp;rowid=1" xr:uid="{6572960B-8B71-4679-BA75-BD6CAE7777E7}"/>
    <hyperlink ref="U40" r:id="rId11" display="https://catalog.bcrc.firdi.org.tw/BcrcContent?bid=31512&amp;rowid=1" xr:uid="{26BB0718-B70B-440D-86C0-52D48D467AA5}"/>
    <hyperlink ref="U45" r:id="rId12" display="https://catalog.bcrc.firdi.org.tw/BcrcContent?bid=10723%3Csup%3ET%3C/sup%3E&amp;rowid=1" xr:uid="{A6152A6D-2AF8-48E3-BD84-349B810F07A6}"/>
    <hyperlink ref="U41" r:id="rId13" display="https://catalog.bcrc.firdi.org.tw/BcrcContent?bid=32073&amp;rowid=1" xr:uid="{CCFA1212-EFEF-4ECB-9BE6-AB59F5FA88C8}"/>
    <hyperlink ref="U14" r:id="rId14" display="https://catalog.bcrc.firdi.org.tw/BcrcContent?bid=12154&amp;rowid=1" xr:uid="{B66CFE88-06B9-44E7-863A-A7D7A887C41B}"/>
    <hyperlink ref="U15" r:id="rId15" display="https://catalog.bcrc.firdi.org.tw/BcrcContent?bid=10451&amp;rowid=1" xr:uid="{88A834DF-7158-4CB6-8550-67B85C293012}"/>
    <hyperlink ref="U16" r:id="rId16" display="https://catalog.bcrc.firdi.org.tw/BcrcContent?bid=15211&amp;rowid=1" xr:uid="{D2ED631D-CAD7-4EC1-AFE2-C5C5B9F2D530}"/>
    <hyperlink ref="U17" r:id="rId17" display="https://catalog.bcrc.firdi.org.tw/BcrcContent?bid=11030&amp;rowid=1" xr:uid="{6FE0DDF4-8198-4956-8199-071E487D124B}"/>
    <hyperlink ref="U18" r:id="rId18" display="https://catalog.bcrc.firdi.org.tw/BcrcContent?bid=10447&amp;rowid=1" xr:uid="{D95342D0-2846-4091-BE36-F97389D30462}"/>
    <hyperlink ref="U19" r:id="rId19" display="https://catalog.bcrc.firdi.org.tw/BcrcContent?bid=10789&amp;rowid=1" xr:uid="{B2F8807A-0002-4024-918D-17702FFFA1E5}"/>
    <hyperlink ref="U20" r:id="rId20" display="https://catalog.bcrc.firdi.org.tw/BcrcContent?bid=10793&amp;rowid=1" xr:uid="{F2576D28-BB40-4B84-9BAB-B1E3F84173CF}"/>
    <hyperlink ref="U21" r:id="rId21" display="https://catalog.bcrc.firdi.org.tw/BcrcContent?bid=14848&amp;rowid=1" xr:uid="{1CA27213-0033-42B4-8FE7-E73CB23996EC}"/>
    <hyperlink ref="U22" r:id="rId22" display="https://catalog.bcrc.firdi.org.tw/BcrcContent?bid=11634&amp;rowid=1" xr:uid="{8E9F311F-4402-4127-BE3B-81EE20DD2A2A}"/>
    <hyperlink ref="U23" r:id="rId23" display="https://catalog.bcrc.firdi.org.tw/BcrcContent?bid=11633&amp;rowid=1" xr:uid="{04447593-3F24-4790-875F-4142E07A890B}"/>
    <hyperlink ref="U24" r:id="rId24" display="https://catalog.bcrc.firdi.org.tw/BcrcContent?bid=10591&amp;rowid=1" xr:uid="{E7EA9B7D-F906-43D1-861D-E23D30D09DF4}"/>
    <hyperlink ref="U25" r:id="rId25" display="https://catalog.bcrc.firdi.org.tw/BcrcContent?bid=13856&amp;rowid=1" xr:uid="{694724ED-E6C3-47C0-8311-FD109A1CACD2}"/>
    <hyperlink ref="U26" r:id="rId26" display="https://catalog.bcrc.firdi.org.tw/BcrcContent?bid=12903&amp;rowid=1" xr:uid="{D78148D3-78DA-412A-9C50-4149F09C1993}"/>
    <hyperlink ref="U27" r:id="rId27" display="https://catalog.bcrc.firdi.org.tw/BcrcContent?bid=21538&amp;rowid=1" xr:uid="{DD726426-10BB-40CD-B1F8-9F941766ED21}"/>
    <hyperlink ref="U28" r:id="rId28" display="https://catalog.bcrc.firdi.org.tw/BcrcContent?bid=22950&amp;rowid=1" xr:uid="{0A975BAC-4F22-4637-914D-7E3FB900231C}"/>
    <hyperlink ref="U29" r:id="rId29" display="https://catalog.bcrc.firdi.org.tw/BcrcContent?bid=30506&amp;rowid=1" xr:uid="{8626C0BB-15C5-4B20-B430-E04AA5603C04}"/>
    <hyperlink ref="U30" r:id="rId30" display="https://catalog.bcrc.firdi.org.tw/BcrcContent?bid=12947&amp;rowid=1" xr:uid="{DF0440FA-614F-47BF-B1DC-FD0F001679A8}"/>
    <hyperlink ref="U31" r:id="rId31" display="https://catalog.bcrc.firdi.org.tw/BcrcContent?bid=10747&amp;rowid=1" xr:uid="{051B472B-EFD0-40AC-A77F-D5C375324C38}"/>
    <hyperlink ref="U32" r:id="rId32" display="https://catalog.bcrc.firdi.org.tw/BcrcContent?bid=16082&amp;rowid=1" xr:uid="{E26BA36D-F874-4AEC-907D-7C83B99FE11D}"/>
    <hyperlink ref="B59" location="'主頁 Main Page'!A1" display="回主頁 Back to Main Page" xr:uid="{195C362D-6392-41E2-95EE-C0C8695A1145}"/>
    <hyperlink ref="B59:AK59" location="'主頁 Main Page'!D50" display="回主頁 Back to Main Page" xr:uid="{311890B9-7F4E-4700-8A5E-037F0D0C8DF1}"/>
    <hyperlink ref="U46" r:id="rId33" display="https://catalog.bcrc.firdi.org.tw/BcrcContent?bid=11633&amp;rowid=1" xr:uid="{C1C00370-CA55-4362-B797-5907ACF58743}"/>
    <hyperlink ref="U47" r:id="rId34" display="https://catalog.bcrc.firdi.org.tw/BcrcContent?bid=11633&amp;rowid=1" xr:uid="{614608FD-8823-4404-831D-A9CA5F5D1B30}"/>
    <hyperlink ref="U48" r:id="rId35" display="https://catalog.bcrc.firdi.org.tw/BcrcContent?bid=11633&amp;rowid=1" xr:uid="{9AF08C74-EF48-486D-8FD7-14C4F21B92D0}"/>
    <hyperlink ref="U46:AK46" r:id="rId36" display="https://catalog.bcrc.firdi.org.tw/BcrcContent?bid=10944&amp;rowid=1" xr:uid="{B9069EE5-7524-489F-BAB7-7CAF46F4A0D6}"/>
    <hyperlink ref="U47:AK47" r:id="rId37" display="https://catalog.bcrc.firdi.org.tw/BcrcContent?bid=12450&amp;rowid=1" xr:uid="{FDE91DE5-0A9D-433B-89DF-C0D23DBB4496}"/>
    <hyperlink ref="U48:AK48" r:id="rId38" display="https://catalog.bcrc.firdi.org.tw/BcrcContent?bid=17135&amp;rowid=1" xr:uid="{53D48AA0-DE65-495F-A13A-C6A90B7FE6B8}"/>
    <hyperlink ref="U49:AK49" r:id="rId39" display="https://catalog.bcrc.firdi.org.tw/BcrcContent?bid=32841&amp;rowid=1" xr:uid="{36450C0F-F2E2-451C-BAE3-E4B025945259}"/>
    <hyperlink ref="U50:AK50" r:id="rId40" display="https://catalog.bcrc.firdi.org.tw/BcrcContent?bid=31613&amp;rowid=1" xr:uid="{C9A57675-9576-4304-B4EE-77DB61076308}"/>
    <hyperlink ref="U51:AK51" r:id="rId41" display="https://catalog.bcrc.firdi.org.tw/BcrcContent?bid=31605&amp;rowid=1" xr:uid="{EB2D43A2-1729-402D-8013-2C2EA06706F6}"/>
    <hyperlink ref="U52:AK52" r:id="rId42" display="https://catalog.bcrc.firdi.org.tw/BcrcContent?bid=32364&amp;rowid=1" xr:uid="{04C46C92-B63C-41AB-87D0-EE849E85D6CB}"/>
    <hyperlink ref="U54:AK54" r:id="rId43" display="https://catalog.bcrc.firdi.org.tw/BcrcContent?bid=31867&amp;rowid=1" xr:uid="{55E76F87-49B4-478E-B6A7-B81317F6867F}"/>
    <hyperlink ref="U55:AK55" r:id="rId44" display="https://catalog.bcrc.firdi.org.tw/BcrcContent?bid=32849&amp;rowid=1" xr:uid="{558A46FD-5D44-473E-9A30-FED73540B034}"/>
    <hyperlink ref="U56:AK56" r:id="rId45" display="https://catalog.bcrc.firdi.org.tw/BcrcContent?bid=32066&amp;rowid=1" xr:uid="{01A6E611-7CA6-4DC5-B272-87945E61C0A6}"/>
    <hyperlink ref="U53:AK53" r:id="rId46" display="https://catalog.bcrc.firdi.org.tw/BcrcContent?bid=31545&amp;rowid=1" xr:uid="{79104EE4-1D08-4684-85BF-016C520B2560}"/>
  </hyperlinks>
  <printOptions horizontalCentered="1"/>
  <pageMargins left="0.11811023622047245" right="0.11811023622047245" top="0.98425196850393704" bottom="0.78740157480314965" header="0" footer="0.51181102362204722"/>
  <pageSetup paperSize="9" scale="80" orientation="portrait" r:id="rId47"/>
  <headerFooter>
    <oddHeader>&amp;L&amp;G&amp;C&amp;"微軟正黑體,Bold"&amp;11台灣檢驗科技股份有限公司-健康產業服務
SGS Taiwan Ltd. - Health Industry Services
超微量工業安全實驗室委託試驗申請書- 抗菌試驗
Ultra Trace and Industrial Safety Hygiene Laboratory Application Form -Antibacterial test</oddHeader>
    <oddFooter>&amp;L&amp;"微軟正黑體,Regular"&amp;9超微量工業安全實驗室委託試驗申請書- 抗菌試驗 Ultra Trace and Industrial Safety Hygiene Laboratory Application Form -Antibacterial test
報告號碼Report No.:&amp;C&amp;"微軟正黑體,Regular"&amp;9Page &amp;P of &amp;N&amp;R&amp;"微軟正黑體,Regular"&amp;9版次Version：3.4    發行日期Issued Date：2025.10.01</oddFooter>
  </headerFooter>
  <drawing r:id="rId48"/>
  <legacyDrawing r:id="rId49"/>
  <legacyDrawingHF r:id="rId50"/>
  <mc:AlternateContent xmlns:mc="http://schemas.openxmlformats.org/markup-compatibility/2006">
    <mc:Choice Requires="x14">
      <controls>
        <mc:AlternateContent xmlns:mc="http://schemas.openxmlformats.org/markup-compatibility/2006">
          <mc:Choice Requires="x14">
            <control shapeId="38913" r:id="rId51" name="Check Box 1">
              <controlPr defaultSize="0" autoFill="0" autoLine="0" autoPict="0">
                <anchor moveWithCells="1">
                  <from>
                    <xdr:col>2</xdr:col>
                    <xdr:colOff>0</xdr:colOff>
                    <xdr:row>4</xdr:row>
                    <xdr:rowOff>0</xdr:rowOff>
                  </from>
                  <to>
                    <xdr:col>3</xdr:col>
                    <xdr:colOff>57150</xdr:colOff>
                    <xdr:row>5</xdr:row>
                    <xdr:rowOff>9525</xdr:rowOff>
                  </to>
                </anchor>
              </controlPr>
            </control>
          </mc:Choice>
        </mc:AlternateContent>
        <mc:AlternateContent xmlns:mc="http://schemas.openxmlformats.org/markup-compatibility/2006">
          <mc:Choice Requires="x14">
            <control shapeId="38914" r:id="rId52" name="Check Box 2">
              <controlPr defaultSize="0" autoFill="0" autoLine="0" autoPict="0">
                <anchor moveWithCells="1">
                  <from>
                    <xdr:col>2</xdr:col>
                    <xdr:colOff>0</xdr:colOff>
                    <xdr:row>5</xdr:row>
                    <xdr:rowOff>0</xdr:rowOff>
                  </from>
                  <to>
                    <xdr:col>3</xdr:col>
                    <xdr:colOff>57150</xdr:colOff>
                    <xdr:row>8</xdr:row>
                    <xdr:rowOff>9525</xdr:rowOff>
                  </to>
                </anchor>
              </controlPr>
            </control>
          </mc:Choice>
        </mc:AlternateContent>
        <mc:AlternateContent xmlns:mc="http://schemas.openxmlformats.org/markup-compatibility/2006">
          <mc:Choice Requires="x14">
            <control shapeId="38916" r:id="rId53" name="Check Box 4">
              <controlPr defaultSize="0" autoFill="0" autoLine="0" autoPict="0">
                <anchor moveWithCells="1">
                  <from>
                    <xdr:col>7</xdr:col>
                    <xdr:colOff>0</xdr:colOff>
                    <xdr:row>4</xdr:row>
                    <xdr:rowOff>0</xdr:rowOff>
                  </from>
                  <to>
                    <xdr:col>8</xdr:col>
                    <xdr:colOff>57150</xdr:colOff>
                    <xdr:row>5</xdr:row>
                    <xdr:rowOff>9525</xdr:rowOff>
                  </to>
                </anchor>
              </controlPr>
            </control>
          </mc:Choice>
        </mc:AlternateContent>
        <mc:AlternateContent xmlns:mc="http://schemas.openxmlformats.org/markup-compatibility/2006">
          <mc:Choice Requires="x14">
            <control shapeId="38917" r:id="rId54" name="Check Box 5">
              <controlPr defaultSize="0" autoFill="0" autoLine="0" autoPict="0">
                <anchor moveWithCells="1">
                  <from>
                    <xdr:col>7</xdr:col>
                    <xdr:colOff>0</xdr:colOff>
                    <xdr:row>5</xdr:row>
                    <xdr:rowOff>0</xdr:rowOff>
                  </from>
                  <to>
                    <xdr:col>8</xdr:col>
                    <xdr:colOff>57150</xdr:colOff>
                    <xdr:row>8</xdr:row>
                    <xdr:rowOff>9525</xdr:rowOff>
                  </to>
                </anchor>
              </controlPr>
            </control>
          </mc:Choice>
        </mc:AlternateContent>
        <mc:AlternateContent xmlns:mc="http://schemas.openxmlformats.org/markup-compatibility/2006">
          <mc:Choice Requires="x14">
            <control shapeId="38919" r:id="rId55" name="Check Box 7">
              <controlPr defaultSize="0" autoFill="0" autoLine="0" autoPict="0">
                <anchor moveWithCells="1">
                  <from>
                    <xdr:col>12</xdr:col>
                    <xdr:colOff>0</xdr:colOff>
                    <xdr:row>4</xdr:row>
                    <xdr:rowOff>0</xdr:rowOff>
                  </from>
                  <to>
                    <xdr:col>13</xdr:col>
                    <xdr:colOff>57150</xdr:colOff>
                    <xdr:row>5</xdr:row>
                    <xdr:rowOff>9525</xdr:rowOff>
                  </to>
                </anchor>
              </controlPr>
            </control>
          </mc:Choice>
        </mc:AlternateContent>
        <mc:AlternateContent xmlns:mc="http://schemas.openxmlformats.org/markup-compatibility/2006">
          <mc:Choice Requires="x14">
            <control shapeId="38920" r:id="rId56" name="Check Box 8">
              <controlPr defaultSize="0" autoFill="0" autoLine="0" autoPict="0">
                <anchor moveWithCells="1">
                  <from>
                    <xdr:col>12</xdr:col>
                    <xdr:colOff>0</xdr:colOff>
                    <xdr:row>5</xdr:row>
                    <xdr:rowOff>0</xdr:rowOff>
                  </from>
                  <to>
                    <xdr:col>13</xdr:col>
                    <xdr:colOff>57150</xdr:colOff>
                    <xdr:row>8</xdr:row>
                    <xdr:rowOff>9525</xdr:rowOff>
                  </to>
                </anchor>
              </controlPr>
            </control>
          </mc:Choice>
        </mc:AlternateContent>
        <mc:AlternateContent xmlns:mc="http://schemas.openxmlformats.org/markup-compatibility/2006">
          <mc:Choice Requires="x14">
            <control shapeId="38922" r:id="rId57" name="Check Box 10">
              <controlPr defaultSize="0" autoFill="0" autoLine="0" autoPict="0">
                <anchor moveWithCells="1">
                  <from>
                    <xdr:col>17</xdr:col>
                    <xdr:colOff>0</xdr:colOff>
                    <xdr:row>4</xdr:row>
                    <xdr:rowOff>0</xdr:rowOff>
                  </from>
                  <to>
                    <xdr:col>18</xdr:col>
                    <xdr:colOff>57150</xdr:colOff>
                    <xdr:row>5</xdr:row>
                    <xdr:rowOff>9525</xdr:rowOff>
                  </to>
                </anchor>
              </controlPr>
            </control>
          </mc:Choice>
        </mc:AlternateContent>
        <mc:AlternateContent xmlns:mc="http://schemas.openxmlformats.org/markup-compatibility/2006">
          <mc:Choice Requires="x14">
            <control shapeId="38923" r:id="rId58" name="Check Box 11">
              <controlPr defaultSize="0" autoFill="0" autoLine="0" autoPict="0">
                <anchor moveWithCells="1">
                  <from>
                    <xdr:col>17</xdr:col>
                    <xdr:colOff>0</xdr:colOff>
                    <xdr:row>5</xdr:row>
                    <xdr:rowOff>0</xdr:rowOff>
                  </from>
                  <to>
                    <xdr:col>18</xdr:col>
                    <xdr:colOff>57150</xdr:colOff>
                    <xdr:row>8</xdr:row>
                    <xdr:rowOff>9525</xdr:rowOff>
                  </to>
                </anchor>
              </controlPr>
            </control>
          </mc:Choice>
        </mc:AlternateContent>
        <mc:AlternateContent xmlns:mc="http://schemas.openxmlformats.org/markup-compatibility/2006">
          <mc:Choice Requires="x14">
            <control shapeId="38925" r:id="rId59" name="Check Box 13">
              <controlPr defaultSize="0" autoFill="0" autoLine="0" autoPict="0">
                <anchor moveWithCells="1">
                  <from>
                    <xdr:col>23</xdr:col>
                    <xdr:colOff>0</xdr:colOff>
                    <xdr:row>4</xdr:row>
                    <xdr:rowOff>0</xdr:rowOff>
                  </from>
                  <to>
                    <xdr:col>24</xdr:col>
                    <xdr:colOff>57150</xdr:colOff>
                    <xdr:row>5</xdr:row>
                    <xdr:rowOff>9525</xdr:rowOff>
                  </to>
                </anchor>
              </controlPr>
            </control>
          </mc:Choice>
        </mc:AlternateContent>
        <mc:AlternateContent xmlns:mc="http://schemas.openxmlformats.org/markup-compatibility/2006">
          <mc:Choice Requires="x14">
            <control shapeId="38927" r:id="rId60" name="Check Box 15">
              <controlPr defaultSize="0" autoFill="0" autoLine="0" autoPict="0">
                <anchor moveWithCells="1">
                  <from>
                    <xdr:col>28</xdr:col>
                    <xdr:colOff>0</xdr:colOff>
                    <xdr:row>4</xdr:row>
                    <xdr:rowOff>0</xdr:rowOff>
                  </from>
                  <to>
                    <xdr:col>29</xdr:col>
                    <xdr:colOff>57150</xdr:colOff>
                    <xdr:row>5</xdr:row>
                    <xdr:rowOff>9525</xdr:rowOff>
                  </to>
                </anchor>
              </controlPr>
            </control>
          </mc:Choice>
        </mc:AlternateContent>
        <mc:AlternateContent xmlns:mc="http://schemas.openxmlformats.org/markup-compatibility/2006">
          <mc:Choice Requires="x14">
            <control shapeId="38929" r:id="rId61" name="Check Box 17">
              <controlPr defaultSize="0" autoFill="0" autoLine="0" autoPict="0">
                <anchor moveWithCells="1">
                  <from>
                    <xdr:col>2</xdr:col>
                    <xdr:colOff>0</xdr:colOff>
                    <xdr:row>9</xdr:row>
                    <xdr:rowOff>0</xdr:rowOff>
                  </from>
                  <to>
                    <xdr:col>3</xdr:col>
                    <xdr:colOff>57150</xdr:colOff>
                    <xdr:row>10</xdr:row>
                    <xdr:rowOff>9525</xdr:rowOff>
                  </to>
                </anchor>
              </controlPr>
            </control>
          </mc:Choice>
        </mc:AlternateContent>
        <mc:AlternateContent xmlns:mc="http://schemas.openxmlformats.org/markup-compatibility/2006">
          <mc:Choice Requires="x14">
            <control shapeId="38930" r:id="rId62" name="Check Box 18">
              <controlPr defaultSize="0" autoFill="0" autoLine="0" autoPict="0">
                <anchor moveWithCells="1">
                  <from>
                    <xdr:col>2</xdr:col>
                    <xdr:colOff>0</xdr:colOff>
                    <xdr:row>10</xdr:row>
                    <xdr:rowOff>0</xdr:rowOff>
                  </from>
                  <to>
                    <xdr:col>3</xdr:col>
                    <xdr:colOff>57150</xdr:colOff>
                    <xdr:row>11</xdr:row>
                    <xdr:rowOff>9525</xdr:rowOff>
                  </to>
                </anchor>
              </controlPr>
            </control>
          </mc:Choice>
        </mc:AlternateContent>
        <mc:AlternateContent xmlns:mc="http://schemas.openxmlformats.org/markup-compatibility/2006">
          <mc:Choice Requires="x14">
            <control shapeId="38931" r:id="rId63" name="Check Box 19">
              <controlPr defaultSize="0" autoFill="0" autoLine="0" autoPict="0">
                <anchor moveWithCells="1">
                  <from>
                    <xdr:col>6</xdr:col>
                    <xdr:colOff>0</xdr:colOff>
                    <xdr:row>9</xdr:row>
                    <xdr:rowOff>0</xdr:rowOff>
                  </from>
                  <to>
                    <xdr:col>7</xdr:col>
                    <xdr:colOff>57150</xdr:colOff>
                    <xdr:row>10</xdr:row>
                    <xdr:rowOff>9525</xdr:rowOff>
                  </to>
                </anchor>
              </controlPr>
            </control>
          </mc:Choice>
        </mc:AlternateContent>
        <mc:AlternateContent xmlns:mc="http://schemas.openxmlformats.org/markup-compatibility/2006">
          <mc:Choice Requires="x14">
            <control shapeId="38932" r:id="rId64" name="Check Box 20">
              <controlPr defaultSize="0" autoFill="0" autoLine="0" autoPict="0">
                <anchor moveWithCells="1">
                  <from>
                    <xdr:col>10</xdr:col>
                    <xdr:colOff>0</xdr:colOff>
                    <xdr:row>9</xdr:row>
                    <xdr:rowOff>0</xdr:rowOff>
                  </from>
                  <to>
                    <xdr:col>11</xdr:col>
                    <xdr:colOff>57150</xdr:colOff>
                    <xdr:row>10</xdr:row>
                    <xdr:rowOff>9525</xdr:rowOff>
                  </to>
                </anchor>
              </controlPr>
            </control>
          </mc:Choice>
        </mc:AlternateContent>
        <mc:AlternateContent xmlns:mc="http://schemas.openxmlformats.org/markup-compatibility/2006">
          <mc:Choice Requires="x14">
            <control shapeId="38933" r:id="rId65" name="Check Box 21">
              <controlPr defaultSize="0" autoFill="0" autoLine="0" autoPict="0">
                <anchor moveWithCells="1">
                  <from>
                    <xdr:col>14</xdr:col>
                    <xdr:colOff>0</xdr:colOff>
                    <xdr:row>9</xdr:row>
                    <xdr:rowOff>0</xdr:rowOff>
                  </from>
                  <to>
                    <xdr:col>15</xdr:col>
                    <xdr:colOff>57150</xdr:colOff>
                    <xdr:row>10</xdr:row>
                    <xdr:rowOff>9525</xdr:rowOff>
                  </to>
                </anchor>
              </controlPr>
            </control>
          </mc:Choice>
        </mc:AlternateContent>
        <mc:AlternateContent xmlns:mc="http://schemas.openxmlformats.org/markup-compatibility/2006">
          <mc:Choice Requires="x14">
            <control shapeId="38934" r:id="rId66" name="Check Box 22">
              <controlPr defaultSize="0" autoFill="0" autoLine="0" autoPict="0">
                <anchor moveWithCells="1">
                  <from>
                    <xdr:col>18</xdr:col>
                    <xdr:colOff>0</xdr:colOff>
                    <xdr:row>9</xdr:row>
                    <xdr:rowOff>0</xdr:rowOff>
                  </from>
                  <to>
                    <xdr:col>19</xdr:col>
                    <xdr:colOff>57150</xdr:colOff>
                    <xdr:row>10</xdr:row>
                    <xdr:rowOff>9525</xdr:rowOff>
                  </to>
                </anchor>
              </controlPr>
            </control>
          </mc:Choice>
        </mc:AlternateContent>
        <mc:AlternateContent xmlns:mc="http://schemas.openxmlformats.org/markup-compatibility/2006">
          <mc:Choice Requires="x14">
            <control shapeId="38935" r:id="rId67" name="Check Box 23">
              <controlPr defaultSize="0" autoFill="0" autoLine="0" autoPict="0">
                <anchor moveWithCells="1">
                  <from>
                    <xdr:col>22</xdr:col>
                    <xdr:colOff>0</xdr:colOff>
                    <xdr:row>9</xdr:row>
                    <xdr:rowOff>0</xdr:rowOff>
                  </from>
                  <to>
                    <xdr:col>23</xdr:col>
                    <xdr:colOff>57150</xdr:colOff>
                    <xdr:row>10</xdr:row>
                    <xdr:rowOff>9525</xdr:rowOff>
                  </to>
                </anchor>
              </controlPr>
            </control>
          </mc:Choice>
        </mc:AlternateContent>
        <mc:AlternateContent xmlns:mc="http://schemas.openxmlformats.org/markup-compatibility/2006">
          <mc:Choice Requires="x14">
            <control shapeId="38936" r:id="rId68" name="Check Box 24">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38937" r:id="rId69" name="Check Box 25">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38938" r:id="rId70" name="Check Box 26">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38939" r:id="rId71" name="Check Box 27">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38940" r:id="rId72" name="Check Box 28">
              <controlPr defaultSize="0" autoFill="0" autoLine="0" autoPict="0">
                <anchor moveWithCells="1">
                  <from>
                    <xdr:col>1</xdr:col>
                    <xdr:colOff>0</xdr:colOff>
                    <xdr:row>17</xdr:row>
                    <xdr:rowOff>0</xdr:rowOff>
                  </from>
                  <to>
                    <xdr:col>2</xdr:col>
                    <xdr:colOff>57150</xdr:colOff>
                    <xdr:row>18</xdr:row>
                    <xdr:rowOff>9525</xdr:rowOff>
                  </to>
                </anchor>
              </controlPr>
            </control>
          </mc:Choice>
        </mc:AlternateContent>
        <mc:AlternateContent xmlns:mc="http://schemas.openxmlformats.org/markup-compatibility/2006">
          <mc:Choice Requires="x14">
            <control shapeId="38941" r:id="rId73" name="Check Box 29">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38942" r:id="rId74" name="Check Box 30">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38943" r:id="rId75" name="Check Box 31">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38944" r:id="rId76" name="Check Box 32">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38945" r:id="rId77" name="Check Box 33">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38946" r:id="rId78" name="Check Box 34">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38947" r:id="rId79" name="Check Box 35">
              <controlPr defaultSize="0" autoFill="0" autoLine="0" autoPict="0">
                <anchor moveWithCells="1">
                  <from>
                    <xdr:col>1</xdr:col>
                    <xdr:colOff>0</xdr:colOff>
                    <xdr:row>24</xdr:row>
                    <xdr:rowOff>0</xdr:rowOff>
                  </from>
                  <to>
                    <xdr:col>2</xdr:col>
                    <xdr:colOff>57150</xdr:colOff>
                    <xdr:row>25</xdr:row>
                    <xdr:rowOff>9525</xdr:rowOff>
                  </to>
                </anchor>
              </controlPr>
            </control>
          </mc:Choice>
        </mc:AlternateContent>
        <mc:AlternateContent xmlns:mc="http://schemas.openxmlformats.org/markup-compatibility/2006">
          <mc:Choice Requires="x14">
            <control shapeId="38948" r:id="rId80" name="Check Box 36">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38949" r:id="rId81" name="Check Box 37">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38950" r:id="rId82" name="Check Box 38">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38951" r:id="rId83" name="Check Box 39">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38952" r:id="rId84" name="Check Box 40">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38953" r:id="rId85" name="Check Box 41">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38954" r:id="rId86" name="Check Box 42">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38955" r:id="rId87" name="Check Box 43">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38956" r:id="rId88" name="Check Box 44">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38957" r:id="rId89" name="Check Box 45">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38958" r:id="rId90" name="Check Box 46">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38959" r:id="rId91" name="Check Box 47">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38960" r:id="rId92" name="Check Box 48">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38963" r:id="rId93" name="Check Box 5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38964" r:id="rId94" name="Check Box 52">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38965" r:id="rId95" name="Check Box 53">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38966" r:id="rId96" name="Check Box 54">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38967" r:id="rId97" name="Check Box 55">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38968" r:id="rId98" name="Check Box 56">
              <controlPr defaultSize="0" autoFill="0" autoLine="0" autoPict="0">
                <anchor moveWithCells="1">
                  <from>
                    <xdr:col>1</xdr:col>
                    <xdr:colOff>0</xdr:colOff>
                    <xdr:row>57</xdr:row>
                    <xdr:rowOff>0</xdr:rowOff>
                  </from>
                  <to>
                    <xdr:col>2</xdr:col>
                    <xdr:colOff>57150</xdr:colOff>
                    <xdr:row>58</xdr:row>
                    <xdr:rowOff>0</xdr:rowOff>
                  </to>
                </anchor>
              </controlPr>
            </control>
          </mc:Choice>
        </mc:AlternateContent>
        <mc:AlternateContent xmlns:mc="http://schemas.openxmlformats.org/markup-compatibility/2006">
          <mc:Choice Requires="x14">
            <control shapeId="38969" r:id="rId99" name="Check Box 57">
              <controlPr defaultSize="0" autoFill="0" autoLine="0" autoPict="0">
                <anchor moveWithCells="1">
                  <from>
                    <xdr:col>1</xdr:col>
                    <xdr:colOff>0</xdr:colOff>
                    <xdr:row>45</xdr:row>
                    <xdr:rowOff>0</xdr:rowOff>
                  </from>
                  <to>
                    <xdr:col>2</xdr:col>
                    <xdr:colOff>57150</xdr:colOff>
                    <xdr:row>46</xdr:row>
                    <xdr:rowOff>19050</xdr:rowOff>
                  </to>
                </anchor>
              </controlPr>
            </control>
          </mc:Choice>
        </mc:AlternateContent>
        <mc:AlternateContent xmlns:mc="http://schemas.openxmlformats.org/markup-compatibility/2006">
          <mc:Choice Requires="x14">
            <control shapeId="38970" r:id="rId100" name="Check Box 58">
              <controlPr defaultSize="0" autoFill="0" autoLine="0" autoPict="0">
                <anchor moveWithCells="1">
                  <from>
                    <xdr:col>1</xdr:col>
                    <xdr:colOff>0</xdr:colOff>
                    <xdr:row>46</xdr:row>
                    <xdr:rowOff>0</xdr:rowOff>
                  </from>
                  <to>
                    <xdr:col>2</xdr:col>
                    <xdr:colOff>57150</xdr:colOff>
                    <xdr:row>47</xdr:row>
                    <xdr:rowOff>19050</xdr:rowOff>
                  </to>
                </anchor>
              </controlPr>
            </control>
          </mc:Choice>
        </mc:AlternateContent>
        <mc:AlternateContent xmlns:mc="http://schemas.openxmlformats.org/markup-compatibility/2006">
          <mc:Choice Requires="x14">
            <control shapeId="38971" r:id="rId101" name="Check Box 59">
              <controlPr defaultSize="0" autoFill="0" autoLine="0" autoPict="0">
                <anchor moveWithCells="1">
                  <from>
                    <xdr:col>1</xdr:col>
                    <xdr:colOff>0</xdr:colOff>
                    <xdr:row>47</xdr:row>
                    <xdr:rowOff>0</xdr:rowOff>
                  </from>
                  <to>
                    <xdr:col>2</xdr:col>
                    <xdr:colOff>57150</xdr:colOff>
                    <xdr:row>48</xdr:row>
                    <xdr:rowOff>9525</xdr:rowOff>
                  </to>
                </anchor>
              </controlPr>
            </control>
          </mc:Choice>
        </mc:AlternateContent>
        <mc:AlternateContent xmlns:mc="http://schemas.openxmlformats.org/markup-compatibility/2006">
          <mc:Choice Requires="x14">
            <control shapeId="38975" r:id="rId102" name="Check Box 63">
              <controlPr defaultSize="0" autoFill="0" autoLine="0" autoPict="0">
                <anchor moveWithCells="1">
                  <from>
                    <xdr:col>1</xdr:col>
                    <xdr:colOff>0</xdr:colOff>
                    <xdr:row>48</xdr:row>
                    <xdr:rowOff>0</xdr:rowOff>
                  </from>
                  <to>
                    <xdr:col>2</xdr:col>
                    <xdr:colOff>57150</xdr:colOff>
                    <xdr:row>49</xdr:row>
                    <xdr:rowOff>9525</xdr:rowOff>
                  </to>
                </anchor>
              </controlPr>
            </control>
          </mc:Choice>
        </mc:AlternateContent>
        <mc:AlternateContent xmlns:mc="http://schemas.openxmlformats.org/markup-compatibility/2006">
          <mc:Choice Requires="x14">
            <control shapeId="38976" r:id="rId103" name="Check Box 64">
              <controlPr defaultSize="0" autoFill="0" autoLine="0" autoPict="0">
                <anchor moveWithCells="1">
                  <from>
                    <xdr:col>1</xdr:col>
                    <xdr:colOff>0</xdr:colOff>
                    <xdr:row>49</xdr:row>
                    <xdr:rowOff>0</xdr:rowOff>
                  </from>
                  <to>
                    <xdr:col>2</xdr:col>
                    <xdr:colOff>57150</xdr:colOff>
                    <xdr:row>50</xdr:row>
                    <xdr:rowOff>9525</xdr:rowOff>
                  </to>
                </anchor>
              </controlPr>
            </control>
          </mc:Choice>
        </mc:AlternateContent>
        <mc:AlternateContent xmlns:mc="http://schemas.openxmlformats.org/markup-compatibility/2006">
          <mc:Choice Requires="x14">
            <control shapeId="38977" r:id="rId104" name="Check Box 65">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38978" r:id="rId105" name="Check Box 66">
              <controlPr defaultSize="0" autoFill="0" autoLine="0" autoPict="0">
                <anchor moveWithCells="1">
                  <from>
                    <xdr:col>1</xdr:col>
                    <xdr:colOff>0</xdr:colOff>
                    <xdr:row>50</xdr:row>
                    <xdr:rowOff>0</xdr:rowOff>
                  </from>
                  <to>
                    <xdr:col>2</xdr:col>
                    <xdr:colOff>57150</xdr:colOff>
                    <xdr:row>51</xdr:row>
                    <xdr:rowOff>9525</xdr:rowOff>
                  </to>
                </anchor>
              </controlPr>
            </control>
          </mc:Choice>
        </mc:AlternateContent>
        <mc:AlternateContent xmlns:mc="http://schemas.openxmlformats.org/markup-compatibility/2006">
          <mc:Choice Requires="x14">
            <control shapeId="38979" r:id="rId106" name="Check Box 67">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38980" r:id="rId107" name="Check Box 68">
              <controlPr defaultSize="0" autoFill="0" autoLine="0" autoPict="0">
                <anchor moveWithCells="1">
                  <from>
                    <xdr:col>1</xdr:col>
                    <xdr:colOff>0</xdr:colOff>
                    <xdr:row>51</xdr:row>
                    <xdr:rowOff>0</xdr:rowOff>
                  </from>
                  <to>
                    <xdr:col>2</xdr:col>
                    <xdr:colOff>57150</xdr:colOff>
                    <xdr:row>52</xdr:row>
                    <xdr:rowOff>9525</xdr:rowOff>
                  </to>
                </anchor>
              </controlPr>
            </control>
          </mc:Choice>
        </mc:AlternateContent>
        <mc:AlternateContent xmlns:mc="http://schemas.openxmlformats.org/markup-compatibility/2006">
          <mc:Choice Requires="x14">
            <control shapeId="38961" r:id="rId108" name="Check Box 49">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38962" r:id="rId109" name="Check Box 50">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38982" r:id="rId110" name="Check Box 70">
              <controlPr defaultSize="0" autoFill="0" autoLine="0" autoPict="0">
                <anchor moveWithCells="1">
                  <from>
                    <xdr:col>1</xdr:col>
                    <xdr:colOff>0</xdr:colOff>
                    <xdr:row>39</xdr:row>
                    <xdr:rowOff>0</xdr:rowOff>
                  </from>
                  <to>
                    <xdr:col>2</xdr:col>
                    <xdr:colOff>57150</xdr:colOff>
                    <xdr:row>40</xdr:row>
                    <xdr:rowOff>9525</xdr:rowOff>
                  </to>
                </anchor>
              </controlPr>
            </control>
          </mc:Choice>
        </mc:AlternateContent>
        <mc:AlternateContent xmlns:mc="http://schemas.openxmlformats.org/markup-compatibility/2006">
          <mc:Choice Requires="x14">
            <control shapeId="38983" r:id="rId111" name="Check Box 7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38984" r:id="rId112" name="Check Box 72">
              <controlPr defaultSize="0" autoFill="0" autoLine="0" autoPict="0">
                <anchor moveWithCells="1">
                  <from>
                    <xdr:col>1</xdr:col>
                    <xdr:colOff>0</xdr:colOff>
                    <xdr:row>52</xdr:row>
                    <xdr:rowOff>0</xdr:rowOff>
                  </from>
                  <to>
                    <xdr:col>2</xdr:col>
                    <xdr:colOff>57150</xdr:colOff>
                    <xdr:row>53</xdr:row>
                    <xdr:rowOff>9525</xdr:rowOff>
                  </to>
                </anchor>
              </controlPr>
            </control>
          </mc:Choice>
        </mc:AlternateContent>
        <mc:AlternateContent xmlns:mc="http://schemas.openxmlformats.org/markup-compatibility/2006">
          <mc:Choice Requires="x14">
            <control shapeId="38985" r:id="rId113" name="Check Box 73">
              <controlPr defaultSize="0" autoFill="0" autoLine="0" autoPict="0">
                <anchor moveWithCells="1">
                  <from>
                    <xdr:col>1</xdr:col>
                    <xdr:colOff>0</xdr:colOff>
                    <xdr:row>53</xdr:row>
                    <xdr:rowOff>0</xdr:rowOff>
                  </from>
                  <to>
                    <xdr:col>2</xdr:col>
                    <xdr:colOff>57150</xdr:colOff>
                    <xdr:row>54</xdr:row>
                    <xdr:rowOff>9525</xdr:rowOff>
                  </to>
                </anchor>
              </controlPr>
            </control>
          </mc:Choice>
        </mc:AlternateContent>
        <mc:AlternateContent xmlns:mc="http://schemas.openxmlformats.org/markup-compatibility/2006">
          <mc:Choice Requires="x14">
            <control shapeId="38986" r:id="rId114" name="Check Box 74">
              <controlPr defaultSize="0" autoFill="0" autoLine="0" autoPict="0">
                <anchor moveWithCells="1">
                  <from>
                    <xdr:col>1</xdr:col>
                    <xdr:colOff>0</xdr:colOff>
                    <xdr:row>54</xdr:row>
                    <xdr:rowOff>0</xdr:rowOff>
                  </from>
                  <to>
                    <xdr:col>2</xdr:col>
                    <xdr:colOff>57150</xdr:colOff>
                    <xdr:row>55</xdr:row>
                    <xdr:rowOff>9525</xdr:rowOff>
                  </to>
                </anchor>
              </controlPr>
            </control>
          </mc:Choice>
        </mc:AlternateContent>
        <mc:AlternateContent xmlns:mc="http://schemas.openxmlformats.org/markup-compatibility/2006">
          <mc:Choice Requires="x14">
            <control shapeId="38987" r:id="rId115" name="Check Box 75">
              <controlPr defaultSize="0" autoFill="0" autoLine="0" autoPict="0">
                <anchor moveWithCells="1">
                  <from>
                    <xdr:col>1</xdr:col>
                    <xdr:colOff>0</xdr:colOff>
                    <xdr:row>55</xdr:row>
                    <xdr:rowOff>0</xdr:rowOff>
                  </from>
                  <to>
                    <xdr:col>2</xdr:col>
                    <xdr:colOff>57150</xdr:colOff>
                    <xdr:row>56</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0FD3A-0833-4083-A9DC-313ABEA9CB2E}">
  <sheetPr codeName="Sheet10"/>
  <dimension ref="B1:F6"/>
  <sheetViews>
    <sheetView topLeftCell="B1" workbookViewId="0">
      <selection activeCell="B2" sqref="B2"/>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2" t="s">
        <v>111</v>
      </c>
      <c r="F1" s="2" t="s">
        <v>257</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256</v>
      </c>
      <c r="D2" s="25" t="str">
        <f>IF('抗菌試驗 測試項目'!AY3="","",'抗菌試驗 測試項目'!AY3)</f>
        <v/>
      </c>
      <c r="E2" s="2" t="s">
        <v>112</v>
      </c>
      <c r="F2" s="2" t="s">
        <v>481</v>
      </c>
    </row>
    <row r="3" spans="2:6">
      <c r="B3" s="24"/>
      <c r="C3" t="s">
        <v>536</v>
      </c>
      <c r="D3" s="25" t="str">
        <f>IF('防黴試驗 測試項目'!AY3="","",'防黴試驗 測試項目'!AY3)</f>
        <v/>
      </c>
      <c r="E3" s="2" t="s">
        <v>113</v>
      </c>
      <c r="F3" s="2">
        <v>3.5</v>
      </c>
    </row>
    <row r="4" spans="2:6">
      <c r="B4" s="24"/>
      <c r="E4" s="2" t="s">
        <v>114</v>
      </c>
      <c r="F4" s="26" t="s">
        <v>549</v>
      </c>
    </row>
    <row r="5" spans="2:6">
      <c r="D5" s="25"/>
      <c r="E5" s="2" t="s">
        <v>115</v>
      </c>
      <c r="F5" s="2" t="s">
        <v>116</v>
      </c>
    </row>
    <row r="6" spans="2:6">
      <c r="E6" s="2" t="s">
        <v>117</v>
      </c>
      <c r="F6" s="2" t="s">
        <v>118</v>
      </c>
    </row>
  </sheetData>
  <sheetProtection formatCells="0" formatRows="0"/>
  <phoneticPr fontId="1"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具名範圍</vt:lpstr>
      </vt:variant>
      <vt:variant>
        <vt:i4>15</vt:i4>
      </vt:variant>
    </vt:vector>
  </HeadingPairs>
  <TitlesOfParts>
    <vt:vector size="24" baseType="lpstr">
      <vt:lpstr>主頁 Main Page</vt:lpstr>
      <vt:lpstr>抗菌試驗 測試項目</vt:lpstr>
      <vt:lpstr>附件一、付款切結書</vt:lpstr>
      <vt:lpstr>附件二、委託檢測聲明書</vt:lpstr>
      <vt:lpstr>安心資訊平台聲明書(事後申請)</vt:lpstr>
      <vt:lpstr>郵寄地址-中文</vt:lpstr>
      <vt:lpstr>抗菌試驗</vt:lpstr>
      <vt:lpstr>防黴試驗 測試項目</vt:lpstr>
      <vt:lpstr>彙整資料</vt:lpstr>
      <vt:lpstr>'郵寄地址-中文'!_Hlk52786461</vt:lpstr>
      <vt:lpstr>Chinese_name</vt:lpstr>
      <vt:lpstr>English_name</vt:lpstr>
      <vt:lpstr>Issue_date</vt:lpstr>
      <vt:lpstr>'主頁 Main Page'!Mainpage_testrequired1</vt:lpstr>
      <vt:lpstr>'主頁 Main Page'!Mainpage_testrequired2</vt:lpstr>
      <vt:lpstr>'主頁 Main Page'!Print_Area</vt:lpstr>
      <vt:lpstr>'安心資訊平台聲明書(事後申請)'!Print_Area</vt:lpstr>
      <vt:lpstr>抗菌試驗!Print_Area</vt:lpstr>
      <vt:lpstr>'抗菌試驗 測試項目'!Print_Area</vt:lpstr>
      <vt:lpstr>'防黴試驗 測試項目'!Print_Area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2024-09-12T05:44:51Z</dcterms:created>
  <dcterms:modified xsi:type="dcterms:W3CDTF">2026-01-26T05:44:52Z</dcterms:modified>
</cp:coreProperties>
</file>